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energieagenturtirol-my.sharepoint.com/personal/valerie_mense_energieagentur_tirol/Documents/Desktop/AG Leitfaden TEffG/Unterlagen Energieagentur/"/>
    </mc:Choice>
  </mc:AlternateContent>
  <xr:revisionPtr revIDLastSave="25" documentId="13_ncr:1_{AA27830C-C3BB-455D-9C50-D2FADE15F7CF}" xr6:coauthVersionLast="47" xr6:coauthVersionMax="47" xr10:uidLastSave="{E4074BFD-1F3C-497B-B47B-B0DF741602A1}"/>
  <bookViews>
    <workbookView xWindow="-110" yWindow="-110" windowWidth="19420" windowHeight="11500" xr2:uid="{00000000-000D-0000-FFFF-FFFF00000000}"/>
  </bookViews>
  <sheets>
    <sheet name="Gemeinde_NAME " sheetId="8" r:id="rId1"/>
    <sheet name="Ausfüllhilfe" sheetId="1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8" l="1"/>
  <c r="D20" i="8"/>
  <c r="D21" i="8"/>
  <c r="D22" i="8"/>
  <c r="D19" i="8"/>
  <c r="L38" i="11"/>
  <c r="M38" i="11" s="1"/>
  <c r="N38" i="11" s="1"/>
  <c r="H38" i="11"/>
  <c r="G38" i="11"/>
  <c r="M37" i="11"/>
  <c r="N37" i="11" s="1"/>
  <c r="L37" i="11"/>
  <c r="G37" i="11"/>
  <c r="N36" i="11"/>
  <c r="M36" i="11"/>
  <c r="L36" i="11"/>
  <c r="G36" i="11"/>
  <c r="H36" i="11" s="1"/>
  <c r="L35" i="11"/>
  <c r="M35" i="11" s="1"/>
  <c r="N35" i="11" s="1"/>
  <c r="G35" i="11"/>
  <c r="H35" i="11" s="1"/>
  <c r="L34" i="11"/>
  <c r="M34" i="11" s="1"/>
  <c r="N34" i="11" s="1"/>
  <c r="G34" i="11"/>
  <c r="H34" i="11" s="1"/>
  <c r="M33" i="11"/>
  <c r="N33" i="11" s="1"/>
  <c r="L33" i="11"/>
  <c r="G33" i="11"/>
  <c r="L32" i="11"/>
  <c r="M32" i="11" s="1"/>
  <c r="N32" i="11" s="1"/>
  <c r="H32" i="11"/>
  <c r="I32" i="11" s="1"/>
  <c r="G32" i="11"/>
  <c r="O32" i="11" s="1"/>
  <c r="L31" i="11"/>
  <c r="M31" i="11" s="1"/>
  <c r="N31" i="11" s="1"/>
  <c r="G31" i="11"/>
  <c r="L30" i="11"/>
  <c r="M30" i="11" s="1"/>
  <c r="N30" i="11" s="1"/>
  <c r="G30" i="11"/>
  <c r="L29" i="11"/>
  <c r="M29" i="11" s="1"/>
  <c r="N29" i="11" s="1"/>
  <c r="G29" i="11"/>
  <c r="H29" i="11" s="1"/>
  <c r="L28" i="11"/>
  <c r="M28" i="11" s="1"/>
  <c r="N28" i="11" s="1"/>
  <c r="G28" i="11"/>
  <c r="M27" i="11"/>
  <c r="N27" i="11" s="1"/>
  <c r="L27" i="11"/>
  <c r="G27" i="11"/>
  <c r="H27" i="11" s="1"/>
  <c r="L26" i="11"/>
  <c r="M26" i="11" s="1"/>
  <c r="N26" i="11" s="1"/>
  <c r="H26" i="11"/>
  <c r="G26" i="11"/>
  <c r="L25" i="11"/>
  <c r="M25" i="11" s="1"/>
  <c r="N25" i="11" s="1"/>
  <c r="I25" i="11"/>
  <c r="H25" i="11"/>
  <c r="O25" i="11" s="1"/>
  <c r="G25" i="11"/>
  <c r="L24" i="11"/>
  <c r="M24" i="11" s="1"/>
  <c r="N24" i="11" s="1"/>
  <c r="G24" i="11"/>
  <c r="L23" i="11"/>
  <c r="M23" i="11" s="1"/>
  <c r="N23" i="11" s="1"/>
  <c r="G23" i="11"/>
  <c r="H23" i="11" s="1"/>
  <c r="I23" i="11" s="1"/>
  <c r="L22" i="11"/>
  <c r="M22" i="11" s="1"/>
  <c r="N22" i="11" s="1"/>
  <c r="H22" i="11"/>
  <c r="I22" i="11" s="1"/>
  <c r="O22" i="11" s="1"/>
  <c r="G22" i="11"/>
  <c r="L21" i="11"/>
  <c r="M21" i="11" s="1"/>
  <c r="N21" i="11" s="1"/>
  <c r="G21" i="11"/>
  <c r="N20" i="11"/>
  <c r="M20" i="11"/>
  <c r="L20" i="11"/>
  <c r="G20" i="11"/>
  <c r="H20" i="11" s="1"/>
  <c r="L19" i="11"/>
  <c r="M19" i="11" s="1"/>
  <c r="N19" i="11" s="1"/>
  <c r="G19" i="11"/>
  <c r="H19" i="11" s="1"/>
  <c r="I35" i="11" l="1"/>
  <c r="O35" i="11" s="1"/>
  <c r="O38" i="11"/>
  <c r="I27" i="11"/>
  <c r="O27" i="11"/>
  <c r="I34" i="11"/>
  <c r="O34" i="11" s="1"/>
  <c r="I29" i="11"/>
  <c r="O29" i="11" s="1"/>
  <c r="I36" i="11"/>
  <c r="O36" i="11"/>
  <c r="I19" i="11"/>
  <c r="O19" i="11" s="1"/>
  <c r="O31" i="11"/>
  <c r="I20" i="11"/>
  <c r="O20" i="11"/>
  <c r="H30" i="11"/>
  <c r="I30" i="11" s="1"/>
  <c r="H21" i="11"/>
  <c r="I21" i="11" s="1"/>
  <c r="B13" i="11" s="1"/>
  <c r="H37" i="11"/>
  <c r="I37" i="11" s="1"/>
  <c r="H28" i="11"/>
  <c r="I28" i="11" s="1"/>
  <c r="O23" i="11"/>
  <c r="I26" i="11"/>
  <c r="O26" i="11" s="1"/>
  <c r="H33" i="11"/>
  <c r="I33" i="11" s="1"/>
  <c r="H24" i="11"/>
  <c r="I24" i="11" s="1"/>
  <c r="H31" i="11"/>
  <c r="I31" i="11" s="1"/>
  <c r="I38" i="11"/>
  <c r="G20" i="8"/>
  <c r="H20" i="8" s="1"/>
  <c r="G21" i="8"/>
  <c r="H21" i="8" s="1"/>
  <c r="I21" i="8" s="1"/>
  <c r="G22" i="8"/>
  <c r="H22" i="8" s="1"/>
  <c r="I22" i="8" s="1"/>
  <c r="G23" i="8"/>
  <c r="G24" i="8"/>
  <c r="H24" i="8" s="1"/>
  <c r="I24" i="8" s="1"/>
  <c r="G25" i="8"/>
  <c r="H25" i="8" s="1"/>
  <c r="I25" i="8" s="1"/>
  <c r="G26" i="8"/>
  <c r="H26" i="8" s="1"/>
  <c r="I26" i="8" s="1"/>
  <c r="G27" i="8"/>
  <c r="H27" i="8" s="1"/>
  <c r="I27" i="8" s="1"/>
  <c r="G28" i="8"/>
  <c r="H28" i="8" s="1"/>
  <c r="G29" i="8"/>
  <c r="G30" i="8"/>
  <c r="H30" i="8" s="1"/>
  <c r="G31" i="8"/>
  <c r="H31" i="8" s="1"/>
  <c r="I31" i="8" s="1"/>
  <c r="G32" i="8"/>
  <c r="G33" i="8"/>
  <c r="G34" i="8"/>
  <c r="G35" i="8"/>
  <c r="G36" i="8"/>
  <c r="H36" i="8" s="1"/>
  <c r="G37" i="8"/>
  <c r="G38" i="8"/>
  <c r="H38" i="8" s="1"/>
  <c r="I38" i="8" s="1"/>
  <c r="G19" i="8"/>
  <c r="H19" i="8" s="1"/>
  <c r="I19" i="8" s="1"/>
  <c r="L38" i="8"/>
  <c r="M38" i="8" s="1"/>
  <c r="N38" i="8" s="1"/>
  <c r="L37" i="8"/>
  <c r="M37" i="8" s="1"/>
  <c r="N37" i="8" s="1"/>
  <c r="H37" i="8"/>
  <c r="I37" i="8" s="1"/>
  <c r="L36" i="8"/>
  <c r="M36" i="8" s="1"/>
  <c r="N36" i="8" s="1"/>
  <c r="L35" i="8"/>
  <c r="M35" i="8" s="1"/>
  <c r="N35" i="8" s="1"/>
  <c r="L34" i="8"/>
  <c r="M34" i="8" s="1"/>
  <c r="N34" i="8" s="1"/>
  <c r="L33" i="8"/>
  <c r="M33" i="8" s="1"/>
  <c r="N33" i="8" s="1"/>
  <c r="L32" i="8"/>
  <c r="M32" i="8" s="1"/>
  <c r="N32" i="8" s="1"/>
  <c r="L31" i="8"/>
  <c r="M31" i="8" s="1"/>
  <c r="N31" i="8" s="1"/>
  <c r="L30" i="8"/>
  <c r="M30" i="8" s="1"/>
  <c r="N30" i="8" s="1"/>
  <c r="L29" i="8"/>
  <c r="M29" i="8" s="1"/>
  <c r="N29" i="8" s="1"/>
  <c r="L28" i="8"/>
  <c r="M28" i="8" s="1"/>
  <c r="N28" i="8" s="1"/>
  <c r="L27" i="8"/>
  <c r="M27" i="8" s="1"/>
  <c r="N27" i="8" s="1"/>
  <c r="L26" i="8"/>
  <c r="M26" i="8" s="1"/>
  <c r="N26" i="8" s="1"/>
  <c r="L25" i="8"/>
  <c r="M25" i="8" s="1"/>
  <c r="N25" i="8" s="1"/>
  <c r="L24" i="8"/>
  <c r="M24" i="8" s="1"/>
  <c r="N24" i="8" s="1"/>
  <c r="L23" i="8"/>
  <c r="M23" i="8" s="1"/>
  <c r="N23" i="8" s="1"/>
  <c r="H23" i="8"/>
  <c r="I23" i="8" s="1"/>
  <c r="L22" i="8"/>
  <c r="M22" i="8" s="1"/>
  <c r="N22" i="8" s="1"/>
  <c r="L21" i="8"/>
  <c r="M21" i="8" s="1"/>
  <c r="N21" i="8" s="1"/>
  <c r="L20" i="8"/>
  <c r="M20" i="8" s="1"/>
  <c r="N20" i="8" s="1"/>
  <c r="L19" i="8"/>
  <c r="M19" i="8" s="1"/>
  <c r="N19" i="8" s="1"/>
  <c r="F9" i="11" l="1"/>
  <c r="E9" i="11"/>
  <c r="D9" i="11"/>
  <c r="C9" i="11"/>
  <c r="B9" i="11"/>
  <c r="G9" i="11"/>
  <c r="B14" i="11"/>
  <c r="O28" i="11"/>
  <c r="O33" i="11"/>
  <c r="O37" i="11"/>
  <c r="O30" i="11"/>
  <c r="O24" i="11"/>
  <c r="O21" i="11"/>
  <c r="O27" i="8"/>
  <c r="O26" i="8"/>
  <c r="H29" i="8"/>
  <c r="I29" i="8" s="1"/>
  <c r="H32" i="8"/>
  <c r="I32" i="8" s="1"/>
  <c r="O24" i="8"/>
  <c r="O37" i="8"/>
  <c r="O21" i="8"/>
  <c r="O19" i="8"/>
  <c r="I36" i="8"/>
  <c r="I30" i="8"/>
  <c r="I28" i="8"/>
  <c r="I20" i="8"/>
  <c r="O31" i="8"/>
  <c r="H34" i="8"/>
  <c r="I34" i="8" s="1"/>
  <c r="O25" i="8"/>
  <c r="H35" i="8"/>
  <c r="I35" i="8" s="1"/>
  <c r="O23" i="8"/>
  <c r="O38" i="8"/>
  <c r="O22" i="8"/>
  <c r="H33" i="8"/>
  <c r="I33" i="8" s="1"/>
  <c r="C7" i="11" l="1"/>
  <c r="B7" i="11"/>
  <c r="F7" i="11"/>
  <c r="E7" i="11"/>
  <c r="D7" i="11"/>
  <c r="G7" i="11"/>
  <c r="H9" i="11"/>
  <c r="O33" i="8"/>
  <c r="O36" i="8"/>
  <c r="O20" i="8"/>
  <c r="O32" i="8"/>
  <c r="O29" i="8"/>
  <c r="O28" i="8"/>
  <c r="O30" i="8"/>
  <c r="O34" i="8"/>
  <c r="O35" i="8"/>
  <c r="B9" i="8" l="1"/>
  <c r="B14" i="8"/>
  <c r="G8" i="11"/>
  <c r="H8" i="11" s="1"/>
  <c r="F8" i="11"/>
  <c r="E8" i="11"/>
  <c r="D8" i="11"/>
  <c r="C8" i="11"/>
  <c r="B8" i="11"/>
  <c r="G9" i="8"/>
  <c r="E9" i="8"/>
  <c r="D9" i="8"/>
  <c r="C9" i="8"/>
  <c r="F9" i="8"/>
  <c r="B7" i="8" l="1"/>
  <c r="B8" i="8" s="1"/>
  <c r="C7" i="8"/>
  <c r="F7" i="8"/>
  <c r="E7" i="8"/>
  <c r="G7" i="8"/>
  <c r="D7" i="8"/>
  <c r="H9" i="8"/>
  <c r="C8" i="8" l="1"/>
  <c r="E8" i="8"/>
  <c r="G8" i="8"/>
  <c r="H8" i="8" s="1"/>
  <c r="F8" i="8"/>
  <c r="D8" i="8"/>
</calcChain>
</file>

<file path=xl/sharedStrings.xml><?xml version="1.0" encoding="utf-8"?>
<sst xmlns="http://schemas.openxmlformats.org/spreadsheetml/2006/main" count="119" uniqueCount="57">
  <si>
    <t>Gemeinde:</t>
  </si>
  <si>
    <t>Ermitllung des Einsparziels: Die folgende Tabelle zeigt die erforderlichen jährlichen Endenergieeinsparungen, die daraus resultierenden kumulierten Energieeinsparungen sowie die zu sanierenden Flächen für die Jahre 2025 bis 2030:</t>
  </si>
  <si>
    <t>Einsparziel gemäß Artikel 6 EED III basierend auf der Gebäudeermittlung 2023</t>
  </si>
  <si>
    <t>2025*</t>
  </si>
  <si>
    <t>Gesamt</t>
  </si>
  <si>
    <t>Einheit</t>
  </si>
  <si>
    <t>Neue Einsparungen pro Jahr</t>
  </si>
  <si>
    <t>MWh/a</t>
  </si>
  <si>
    <t>Kumuliertes Einsparziel</t>
  </si>
  <si>
    <r>
      <t>MWh</t>
    </r>
    <r>
      <rPr>
        <vertAlign val="subscript"/>
        <sz val="11"/>
        <color theme="1"/>
        <rFont val="Arial"/>
        <family val="2"/>
      </rPr>
      <t>kum</t>
    </r>
  </si>
  <si>
    <t>Zu sanierende Fläche gesamt</t>
  </si>
  <si>
    <t>m²</t>
  </si>
  <si>
    <t>* Renovierungsverpflichtung gem. Art.6 EED III: für das Jahr 2025 sind 0,7 % der Gesamtnutzfläche , ab 2026 jährlich 3% zu sanieren</t>
  </si>
  <si>
    <t>Zusammenfassung</t>
  </si>
  <si>
    <t>Gesamtnutzfläche kond.</t>
  </si>
  <si>
    <t>Einsparung HWB (im  Mittel)</t>
  </si>
  <si>
    <t>kWh/m²a</t>
  </si>
  <si>
    <t>Grundlagenermittlung</t>
  </si>
  <si>
    <t>wenn EA vorhanden</t>
  </si>
  <si>
    <t>wenn kein EA vorhanden</t>
  </si>
  <si>
    <t>Gebäude</t>
  </si>
  <si>
    <t>Ist das Nutzungsprofil Wohngebäude?</t>
  </si>
  <si>
    <t>Brutto-Grundfläche (BGF) [m²]</t>
  </si>
  <si>
    <t>Brutto-Volumen [m³]</t>
  </si>
  <si>
    <r>
      <t>HWB</t>
    </r>
    <r>
      <rPr>
        <b/>
        <vertAlign val="subscript"/>
        <sz val="11"/>
        <rFont val="Arial"/>
        <family val="2"/>
      </rPr>
      <t>Ref, RK</t>
    </r>
    <r>
      <rPr>
        <b/>
        <sz val="11"/>
        <rFont val="Arial"/>
        <family val="2"/>
      </rPr>
      <t xml:space="preserve"> [kWh/m²a]</t>
    </r>
  </si>
  <si>
    <t>lc</t>
  </si>
  <si>
    <r>
      <t>Anforderung HWB</t>
    </r>
    <r>
      <rPr>
        <b/>
        <vertAlign val="subscript"/>
        <sz val="11"/>
        <rFont val="Arial"/>
        <family val="2"/>
      </rPr>
      <t>NEH</t>
    </r>
    <r>
      <rPr>
        <b/>
        <sz val="11"/>
        <rFont val="Arial"/>
        <family val="2"/>
      </rPr>
      <t xml:space="preserve"> [kWh/m²a]</t>
    </r>
  </si>
  <si>
    <t>Einsparung [kWh/m²a]</t>
  </si>
  <si>
    <t>Einsparung Gebäude [kWh/a]</t>
  </si>
  <si>
    <r>
      <t>Abschätzung HWB</t>
    </r>
    <r>
      <rPr>
        <b/>
        <vertAlign val="subscript"/>
        <sz val="11"/>
        <rFont val="Arial"/>
        <family val="2"/>
      </rPr>
      <t>Ref, RK</t>
    </r>
    <r>
      <rPr>
        <b/>
        <sz val="11"/>
        <rFont val="Arial"/>
        <family val="2"/>
      </rPr>
      <t xml:space="preserve"> [kWh/m²a]</t>
    </r>
  </si>
  <si>
    <r>
      <t>Anforderung HWB</t>
    </r>
    <r>
      <rPr>
        <b/>
        <vertAlign val="subscript"/>
        <sz val="11"/>
        <color theme="1"/>
        <rFont val="Arial"/>
        <family val="2"/>
      </rPr>
      <t>NEH</t>
    </r>
    <r>
      <rPr>
        <b/>
        <sz val="11"/>
        <color theme="1"/>
        <rFont val="Arial"/>
        <family val="2"/>
      </rPr>
      <t xml:space="preserve"> [kWh/m²a]</t>
    </r>
  </si>
  <si>
    <t>Gebäude 1</t>
  </si>
  <si>
    <t>Gebäude 2</t>
  </si>
  <si>
    <t>Gebäude 3</t>
  </si>
  <si>
    <t>Gebäude 4</t>
  </si>
  <si>
    <t>Gebäude 5</t>
  </si>
  <si>
    <t>Gebäude 6</t>
  </si>
  <si>
    <t>Gebäude 7</t>
  </si>
  <si>
    <t>Gebäude 8</t>
  </si>
  <si>
    <t>Gebäude 9</t>
  </si>
  <si>
    <t>Gebäude 10</t>
  </si>
  <si>
    <t>Gebäude 11</t>
  </si>
  <si>
    <t>Gebäude 12</t>
  </si>
  <si>
    <t>Gebäude 13</t>
  </si>
  <si>
    <t>Gebäude 14</t>
  </si>
  <si>
    <t>Gebäude 15</t>
  </si>
  <si>
    <t>Gebäude 16</t>
  </si>
  <si>
    <t>Gebäude 17</t>
  </si>
  <si>
    <t>Gebäude 18</t>
  </si>
  <si>
    <t>Gebäude 19</t>
  </si>
  <si>
    <t>Gebäude 20</t>
  </si>
  <si>
    <t>*dunkle Flächen zum ausfüllen</t>
  </si>
  <si>
    <t>Schule</t>
  </si>
  <si>
    <t>nein</t>
  </si>
  <si>
    <t>Gemeindeamt</t>
  </si>
  <si>
    <t xml:space="preserve">Gemeindewohnungen </t>
  </si>
  <si>
    <t>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</si>
</sst>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sz val="11"/>
      <color rgb="FFFF0000"/>
      <name val="Arial"/>
      <family val="2"/>
    </font>
    <font>
      <sz val="11"/>
      <color rgb="FF00B0F0"/>
      <name val="Arial"/>
      <family val="2"/>
    </font>
    <font>
      <b/>
      <sz val="11"/>
      <name val="Arial"/>
      <family val="2"/>
    </font>
    <font>
      <b/>
      <vertAlign val="subscript"/>
      <sz val="11"/>
      <name val="Arial"/>
      <family val="2"/>
    </font>
    <font>
      <b/>
      <vertAlign val="subscript"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 applyProtection="1">
      <protection locked="0"/>
    </xf>
    <xf numFmtId="0" fontId="2" fillId="0" borderId="0" xfId="0" applyFont="1"/>
    <xf numFmtId="0" fontId="1" fillId="0" borderId="8" xfId="0" applyFont="1" applyBorder="1" applyAlignment="1">
      <alignment horizontal="right"/>
    </xf>
    <xf numFmtId="0" fontId="1" fillId="0" borderId="9" xfId="0" applyFont="1" applyBorder="1"/>
    <xf numFmtId="0" fontId="1" fillId="0" borderId="10" xfId="0" applyFont="1" applyBorder="1"/>
    <xf numFmtId="0" fontId="2" fillId="0" borderId="0" xfId="0" applyFont="1" applyAlignment="1">
      <alignment wrapText="1"/>
    </xf>
    <xf numFmtId="4" fontId="2" fillId="0" borderId="6" xfId="0" applyNumberFormat="1" applyFont="1" applyBorder="1"/>
    <xf numFmtId="4" fontId="2" fillId="0" borderId="7" xfId="0" applyNumberFormat="1" applyFont="1" applyBorder="1"/>
    <xf numFmtId="4" fontId="2" fillId="0" borderId="1" xfId="0" applyNumberFormat="1" applyFont="1" applyBorder="1"/>
    <xf numFmtId="4" fontId="1" fillId="2" borderId="5" xfId="0" applyNumberFormat="1" applyFont="1" applyFill="1" applyBorder="1"/>
    <xf numFmtId="3" fontId="2" fillId="0" borderId="0" xfId="0" applyNumberFormat="1" applyFont="1"/>
    <xf numFmtId="0" fontId="1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2" fontId="2" fillId="0" borderId="18" xfId="0" applyNumberFormat="1" applyFont="1" applyBorder="1"/>
    <xf numFmtId="0" fontId="2" fillId="0" borderId="17" xfId="0" applyFont="1" applyBorder="1"/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4" fontId="2" fillId="5" borderId="1" xfId="0" applyNumberFormat="1" applyFont="1" applyFill="1" applyBorder="1" applyProtection="1">
      <protection locked="0"/>
    </xf>
    <xf numFmtId="4" fontId="2" fillId="6" borderId="1" xfId="0" applyNumberFormat="1" applyFont="1" applyFill="1" applyBorder="1" applyProtection="1">
      <protection locked="0"/>
    </xf>
    <xf numFmtId="0" fontId="4" fillId="0" borderId="0" xfId="0" applyFont="1"/>
    <xf numFmtId="0" fontId="2" fillId="0" borderId="0" xfId="0" applyFont="1" applyAlignment="1" applyProtection="1">
      <alignment horizontal="right"/>
      <protection locked="0"/>
    </xf>
    <xf numFmtId="4" fontId="2" fillId="0" borderId="0" xfId="0" applyNumberFormat="1" applyFont="1"/>
    <xf numFmtId="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/>
    <xf numFmtId="49" fontId="2" fillId="0" borderId="0" xfId="0" applyNumberFormat="1" applyFont="1"/>
    <xf numFmtId="4" fontId="2" fillId="0" borderId="1" xfId="0" applyNumberFormat="1" applyFont="1" applyBorder="1" applyProtection="1">
      <protection locked="0"/>
    </xf>
    <xf numFmtId="0" fontId="1" fillId="0" borderId="1" xfId="0" applyFont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4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E30B4-C63B-4905-8235-F828CAD6A33B}">
  <dimension ref="A2:O46"/>
  <sheetViews>
    <sheetView tabSelected="1" topLeftCell="A5" workbookViewId="0">
      <selection activeCell="B17" sqref="B17:I17"/>
    </sheetView>
  </sheetViews>
  <sheetFormatPr baseColWidth="10" defaultColWidth="11.453125" defaultRowHeight="14" x14ac:dyDescent="0.3"/>
  <cols>
    <col min="1" max="1" width="26.7265625" style="3" customWidth="1"/>
    <col min="2" max="2" width="16.7265625" style="3" customWidth="1"/>
    <col min="3" max="14" width="15.7265625" style="3" customWidth="1"/>
    <col min="15" max="17" width="11.453125" style="3"/>
    <col min="18" max="18" width="11.453125" style="3" customWidth="1"/>
    <col min="19" max="16384" width="11.453125" style="3"/>
  </cols>
  <sheetData>
    <row r="2" spans="1:10" x14ac:dyDescent="0.3">
      <c r="A2" s="1" t="s">
        <v>0</v>
      </c>
      <c r="B2" s="2"/>
    </row>
    <row r="3" spans="1:10" x14ac:dyDescent="0.3">
      <c r="A3" s="3" t="s">
        <v>1</v>
      </c>
    </row>
    <row r="5" spans="1:10" ht="14.5" thickBot="1" x14ac:dyDescent="0.35">
      <c r="A5" s="3" t="s">
        <v>2</v>
      </c>
    </row>
    <row r="6" spans="1:10" ht="14.5" thickBot="1" x14ac:dyDescent="0.35">
      <c r="B6" s="4" t="s">
        <v>3</v>
      </c>
      <c r="C6" s="5">
        <v>2026</v>
      </c>
      <c r="D6" s="5">
        <v>2027</v>
      </c>
      <c r="E6" s="5">
        <v>2028</v>
      </c>
      <c r="F6" s="5">
        <v>2029</v>
      </c>
      <c r="G6" s="5">
        <v>2030</v>
      </c>
      <c r="H6" s="6" t="s">
        <v>4</v>
      </c>
      <c r="I6" s="3" t="s">
        <v>5</v>
      </c>
    </row>
    <row r="7" spans="1:10" ht="14.5" thickBot="1" x14ac:dyDescent="0.35">
      <c r="A7" s="7" t="s">
        <v>6</v>
      </c>
      <c r="B7" s="8">
        <f>IFERROR((B14*B9)/1000*2.26,"")</f>
        <v>3.1777717762237763</v>
      </c>
      <c r="C7" s="8">
        <f>IFERROR(($B$14*C9)/1000*2.26,"")</f>
        <v>13.619021898101897</v>
      </c>
      <c r="D7" s="8">
        <f t="shared" ref="D7:G7" si="0">IFERROR(($B$14*D9)/1000*2.26,"")</f>
        <v>13.619021898101897</v>
      </c>
      <c r="E7" s="8">
        <f t="shared" si="0"/>
        <v>13.619021898101897</v>
      </c>
      <c r="F7" s="8">
        <f t="shared" si="0"/>
        <v>13.619021898101897</v>
      </c>
      <c r="G7" s="8">
        <f t="shared" si="0"/>
        <v>13.619021898101897</v>
      </c>
      <c r="H7" s="9"/>
      <c r="I7" s="3" t="s">
        <v>7</v>
      </c>
    </row>
    <row r="8" spans="1:10" ht="16.5" thickBot="1" x14ac:dyDescent="0.45">
      <c r="A8" s="3" t="s">
        <v>8</v>
      </c>
      <c r="B8" s="10">
        <f>B7</f>
        <v>3.1777717762237763</v>
      </c>
      <c r="C8" s="10">
        <f>SUM(B7:C7)</f>
        <v>16.796793674325674</v>
      </c>
      <c r="D8" s="10">
        <f>SUM(B7:D7)</f>
        <v>30.415815572427569</v>
      </c>
      <c r="E8" s="10">
        <f>SUM(B7:E7)</f>
        <v>44.034837470529467</v>
      </c>
      <c r="F8" s="10">
        <f>SUM(B7:F7)</f>
        <v>57.653859368631366</v>
      </c>
      <c r="G8" s="10">
        <f>SUM(B7:G7)</f>
        <v>71.272881266733265</v>
      </c>
      <c r="H8" s="11">
        <f>G8</f>
        <v>71.272881266733265</v>
      </c>
      <c r="I8" s="3" t="s">
        <v>9</v>
      </c>
    </row>
    <row r="9" spans="1:10" ht="14.5" thickBot="1" x14ac:dyDescent="0.35">
      <c r="A9" s="3" t="s">
        <v>10</v>
      </c>
      <c r="B9" s="10">
        <f>B13*0.007</f>
        <v>30.8</v>
      </c>
      <c r="C9" s="10">
        <f>$B$13*0.03</f>
        <v>132</v>
      </c>
      <c r="D9" s="10">
        <f>$B$13*0.03</f>
        <v>132</v>
      </c>
      <c r="E9" s="10">
        <f>$B$13*0.03</f>
        <v>132</v>
      </c>
      <c r="F9" s="10">
        <f>$B$13*0.03</f>
        <v>132</v>
      </c>
      <c r="G9" s="10">
        <f>$B$13*0.03</f>
        <v>132</v>
      </c>
      <c r="H9" s="11">
        <f>SUM(B9:G9)</f>
        <v>690.8</v>
      </c>
      <c r="I9" s="3" t="s">
        <v>11</v>
      </c>
      <c r="J9" s="3" t="s">
        <v>12</v>
      </c>
    </row>
    <row r="10" spans="1:10" x14ac:dyDescent="0.3">
      <c r="B10" s="12"/>
      <c r="C10" s="12"/>
      <c r="D10" s="12"/>
      <c r="E10" s="12"/>
      <c r="F10" s="12"/>
      <c r="G10" s="12"/>
      <c r="H10" s="12"/>
    </row>
    <row r="11" spans="1:10" ht="14.5" thickBot="1" x14ac:dyDescent="0.35">
      <c r="B11" s="12"/>
      <c r="C11" s="12"/>
      <c r="D11" s="12"/>
      <c r="E11" s="12"/>
      <c r="F11" s="12"/>
      <c r="G11" s="12"/>
      <c r="H11" s="12"/>
    </row>
    <row r="12" spans="1:10" x14ac:dyDescent="0.3">
      <c r="A12" s="13" t="s">
        <v>13</v>
      </c>
      <c r="B12" s="14"/>
      <c r="C12" s="15"/>
      <c r="D12" s="12"/>
      <c r="E12" s="12"/>
      <c r="F12" s="12"/>
      <c r="G12" s="12"/>
      <c r="H12" s="12"/>
    </row>
    <row r="13" spans="1:10" x14ac:dyDescent="0.3">
      <c r="A13" s="16" t="s">
        <v>14</v>
      </c>
      <c r="B13" s="10">
        <f>(SUMIF(N19:N38,"&gt;0",J19:J38)+SUMIF(I19:I38,"&gt;0",C19:C38))*0.8</f>
        <v>4400</v>
      </c>
      <c r="C13" s="17" t="s">
        <v>11</v>
      </c>
      <c r="D13" s="12"/>
      <c r="E13" s="12"/>
      <c r="F13" s="12"/>
      <c r="G13" s="12"/>
      <c r="H13" s="12"/>
    </row>
    <row r="14" spans="1:10" ht="14.5" thickBot="1" x14ac:dyDescent="0.35">
      <c r="A14" s="18" t="s">
        <v>15</v>
      </c>
      <c r="B14" s="19">
        <f>IFERROR(SUM(I19:I38,N19:N38)/$B$13,"")</f>
        <v>45.65239306148397</v>
      </c>
      <c r="C14" s="20" t="s">
        <v>16</v>
      </c>
    </row>
    <row r="16" spans="1:10" x14ac:dyDescent="0.3">
      <c r="A16" s="1" t="s">
        <v>17</v>
      </c>
    </row>
    <row r="17" spans="1:15" x14ac:dyDescent="0.3">
      <c r="B17" s="39" t="s">
        <v>18</v>
      </c>
      <c r="C17" s="39"/>
      <c r="D17" s="39"/>
      <c r="E17" s="39"/>
      <c r="F17" s="39"/>
      <c r="G17" s="39"/>
      <c r="H17" s="39"/>
      <c r="I17" s="39"/>
      <c r="J17" s="40" t="s">
        <v>19</v>
      </c>
      <c r="K17" s="41"/>
      <c r="L17" s="41"/>
      <c r="M17" s="41"/>
      <c r="N17" s="42"/>
    </row>
    <row r="18" spans="1:15" s="38" customFormat="1" ht="45" x14ac:dyDescent="0.35">
      <c r="A18" s="33" t="s">
        <v>20</v>
      </c>
      <c r="B18" s="34" t="s">
        <v>21</v>
      </c>
      <c r="C18" s="35" t="s">
        <v>22</v>
      </c>
      <c r="D18" s="35" t="s">
        <v>23</v>
      </c>
      <c r="E18" s="35" t="s">
        <v>24</v>
      </c>
      <c r="F18" s="35" t="s">
        <v>25</v>
      </c>
      <c r="G18" s="35" t="s">
        <v>26</v>
      </c>
      <c r="H18" s="35" t="s">
        <v>27</v>
      </c>
      <c r="I18" s="35" t="s">
        <v>28</v>
      </c>
      <c r="J18" s="37" t="s">
        <v>22</v>
      </c>
      <c r="K18" s="37" t="s">
        <v>29</v>
      </c>
      <c r="L18" s="36" t="s">
        <v>30</v>
      </c>
      <c r="M18" s="36" t="s">
        <v>27</v>
      </c>
      <c r="N18" s="36" t="s">
        <v>28</v>
      </c>
    </row>
    <row r="19" spans="1:15" x14ac:dyDescent="0.3">
      <c r="A19" s="21" t="s">
        <v>31</v>
      </c>
      <c r="B19" s="22" t="s">
        <v>53</v>
      </c>
      <c r="C19" s="23">
        <v>1300</v>
      </c>
      <c r="D19" s="23">
        <f>C19*6</f>
        <v>7800</v>
      </c>
      <c r="E19" s="23">
        <v>100</v>
      </c>
      <c r="F19" s="23">
        <v>2.1</v>
      </c>
      <c r="G19" s="10">
        <f>IFERROR(IF(B19="ja",1,IF(D19/C19&lt;3,1,D19/C19/3))*17*(1+2.9/F19),"")</f>
        <v>80.952380952380949</v>
      </c>
      <c r="H19" s="10">
        <f t="shared" ref="H19:H20" si="1">IFERROR(IF(E19-G19&lt;0,0,E19-G19),"")</f>
        <v>19.047619047619051</v>
      </c>
      <c r="I19" s="10">
        <f t="shared" ref="I19:I38" si="2">IFERROR(H19*C19,"")</f>
        <v>24761.904761904767</v>
      </c>
      <c r="J19" s="24"/>
      <c r="K19" s="24"/>
      <c r="L19" s="32" t="str">
        <f>IF(K19&gt;0,35,"")</f>
        <v/>
      </c>
      <c r="M19" s="10" t="str">
        <f>IFERROR(IF(K19-L19&lt;0,0,K19-L19),"")</f>
        <v/>
      </c>
      <c r="N19" s="10" t="str">
        <f>IFERROR(M19*J19,"")</f>
        <v/>
      </c>
      <c r="O19" s="25" t="str">
        <f>IF(AND(COUNTBLANK(C19:N19)&lt;&gt;12,B19=""),"Bitte Nutzungsprofil ergänzen","")</f>
        <v/>
      </c>
    </row>
    <row r="20" spans="1:15" x14ac:dyDescent="0.3">
      <c r="A20" s="21" t="s">
        <v>32</v>
      </c>
      <c r="B20" s="22" t="s">
        <v>53</v>
      </c>
      <c r="C20" s="23">
        <v>400</v>
      </c>
      <c r="D20" s="23">
        <f t="shared" ref="D20:D22" si="3">C20*6</f>
        <v>2400</v>
      </c>
      <c r="E20" s="23">
        <v>90</v>
      </c>
      <c r="F20" s="23">
        <v>2.2000000000000002</v>
      </c>
      <c r="G20" s="10">
        <f t="shared" ref="G20:G38" si="4">IFERROR(IF(B20="ja",1,IF(D20/C20&lt;3,1,D20/C20/3))*17*(1+2.9/F20),"")</f>
        <v>78.818181818181827</v>
      </c>
      <c r="H20" s="10">
        <f t="shared" si="1"/>
        <v>11.181818181818173</v>
      </c>
      <c r="I20" s="10">
        <f t="shared" si="2"/>
        <v>4472.7272727272693</v>
      </c>
      <c r="J20" s="24"/>
      <c r="K20" s="24"/>
      <c r="L20" s="32" t="str">
        <f t="shared" ref="L20:L38" si="5">IF(K20&gt;0,35,"")</f>
        <v/>
      </c>
      <c r="M20" s="10" t="str">
        <f>IFERROR(IF(K20-L20&lt;0,0,K20-L20),"")</f>
        <v/>
      </c>
      <c r="N20" s="10" t="str">
        <f t="shared" ref="N20:N38" si="6">IFERROR(M20*J20,"")</f>
        <v/>
      </c>
      <c r="O20" s="25" t="str">
        <f t="shared" ref="O20:O38" si="7">IF(AND(COUNTBLANK(C20:N20)&lt;&gt;12,B20=""),"Bitte Nutzungsprofil ergänzen","")</f>
        <v/>
      </c>
    </row>
    <row r="21" spans="1:15" x14ac:dyDescent="0.3">
      <c r="A21" s="21" t="s">
        <v>33</v>
      </c>
      <c r="B21" s="22" t="s">
        <v>53</v>
      </c>
      <c r="C21" s="23">
        <v>2200</v>
      </c>
      <c r="D21" s="23">
        <f t="shared" si="3"/>
        <v>13200</v>
      </c>
      <c r="E21" s="23">
        <v>110</v>
      </c>
      <c r="F21" s="23">
        <v>2.6</v>
      </c>
      <c r="G21" s="10">
        <f t="shared" si="4"/>
        <v>71.92307692307692</v>
      </c>
      <c r="H21" s="10">
        <f>IFERROR(IF(E21-G21&lt;0,0,E21-G21),"")</f>
        <v>38.07692307692308</v>
      </c>
      <c r="I21" s="10">
        <f t="shared" si="2"/>
        <v>83769.23076923078</v>
      </c>
      <c r="J21" s="24"/>
      <c r="K21" s="24"/>
      <c r="L21" s="32" t="str">
        <f t="shared" si="5"/>
        <v/>
      </c>
      <c r="M21" s="10" t="str">
        <f t="shared" ref="M21:M38" si="8">IFERROR(IF(K21-L21&lt;0,0,K21-L21),"")</f>
        <v/>
      </c>
      <c r="N21" s="10" t="str">
        <f t="shared" si="6"/>
        <v/>
      </c>
      <c r="O21" s="25" t="str">
        <f t="shared" si="7"/>
        <v/>
      </c>
    </row>
    <row r="22" spans="1:15" x14ac:dyDescent="0.3">
      <c r="A22" s="21" t="s">
        <v>34</v>
      </c>
      <c r="B22" s="22" t="s">
        <v>53</v>
      </c>
      <c r="C22" s="23">
        <v>1600</v>
      </c>
      <c r="D22" s="23">
        <f t="shared" si="3"/>
        <v>9600</v>
      </c>
      <c r="E22" s="23">
        <v>130</v>
      </c>
      <c r="F22" s="23">
        <v>2.4</v>
      </c>
      <c r="G22" s="10">
        <f t="shared" si="4"/>
        <v>75.083333333333329</v>
      </c>
      <c r="H22" s="10">
        <f t="shared" ref="H22:H38" si="9">IFERROR(IF(E22-G22&lt;0,0,E22-G22),"")</f>
        <v>54.916666666666671</v>
      </c>
      <c r="I22" s="10">
        <f t="shared" si="2"/>
        <v>87866.666666666672</v>
      </c>
      <c r="J22" s="24"/>
      <c r="K22" s="24"/>
      <c r="L22" s="32" t="str">
        <f t="shared" si="5"/>
        <v/>
      </c>
      <c r="M22" s="10" t="str">
        <f t="shared" si="8"/>
        <v/>
      </c>
      <c r="N22" s="10" t="str">
        <f t="shared" si="6"/>
        <v/>
      </c>
      <c r="O22" s="25" t="str">
        <f t="shared" si="7"/>
        <v/>
      </c>
    </row>
    <row r="23" spans="1:15" x14ac:dyDescent="0.3">
      <c r="A23" s="21" t="s">
        <v>35</v>
      </c>
      <c r="B23" s="22"/>
      <c r="C23" s="23"/>
      <c r="D23" s="23"/>
      <c r="E23" s="23"/>
      <c r="F23" s="23"/>
      <c r="G23" s="10" t="str">
        <f t="shared" si="4"/>
        <v/>
      </c>
      <c r="H23" s="10" t="str">
        <f t="shared" si="9"/>
        <v/>
      </c>
      <c r="I23" s="10" t="str">
        <f t="shared" si="2"/>
        <v/>
      </c>
      <c r="J23" s="24"/>
      <c r="K23" s="24"/>
      <c r="L23" s="32" t="str">
        <f t="shared" si="5"/>
        <v/>
      </c>
      <c r="M23" s="10" t="str">
        <f t="shared" si="8"/>
        <v/>
      </c>
      <c r="N23" s="10" t="str">
        <f t="shared" si="6"/>
        <v/>
      </c>
      <c r="O23" s="25" t="str">
        <f t="shared" si="7"/>
        <v/>
      </c>
    </row>
    <row r="24" spans="1:15" x14ac:dyDescent="0.3">
      <c r="A24" s="21" t="s">
        <v>36</v>
      </c>
      <c r="B24" s="22"/>
      <c r="C24" s="23"/>
      <c r="D24" s="23"/>
      <c r="E24" s="23"/>
      <c r="F24" s="23"/>
      <c r="G24" s="10" t="str">
        <f t="shared" si="4"/>
        <v/>
      </c>
      <c r="H24" s="10" t="str">
        <f t="shared" si="9"/>
        <v/>
      </c>
      <c r="I24" s="10" t="str">
        <f t="shared" si="2"/>
        <v/>
      </c>
      <c r="J24" s="24"/>
      <c r="K24" s="24"/>
      <c r="L24" s="32" t="str">
        <f t="shared" si="5"/>
        <v/>
      </c>
      <c r="M24" s="10" t="str">
        <f t="shared" si="8"/>
        <v/>
      </c>
      <c r="N24" s="10" t="str">
        <f t="shared" si="6"/>
        <v/>
      </c>
      <c r="O24" s="25" t="str">
        <f t="shared" si="7"/>
        <v/>
      </c>
    </row>
    <row r="25" spans="1:15" x14ac:dyDescent="0.3">
      <c r="A25" s="21" t="s">
        <v>37</v>
      </c>
      <c r="B25" s="22"/>
      <c r="C25" s="23"/>
      <c r="D25" s="23"/>
      <c r="E25" s="23"/>
      <c r="F25" s="23"/>
      <c r="G25" s="10" t="str">
        <f t="shared" si="4"/>
        <v/>
      </c>
      <c r="H25" s="10" t="str">
        <f t="shared" si="9"/>
        <v/>
      </c>
      <c r="I25" s="10" t="str">
        <f t="shared" si="2"/>
        <v/>
      </c>
      <c r="J25" s="24"/>
      <c r="K25" s="24"/>
      <c r="L25" s="32" t="str">
        <f t="shared" si="5"/>
        <v/>
      </c>
      <c r="M25" s="10" t="str">
        <f t="shared" si="8"/>
        <v/>
      </c>
      <c r="N25" s="10" t="str">
        <f t="shared" si="6"/>
        <v/>
      </c>
      <c r="O25" s="25" t="str">
        <f t="shared" si="7"/>
        <v/>
      </c>
    </row>
    <row r="26" spans="1:15" x14ac:dyDescent="0.3">
      <c r="A26" s="21" t="s">
        <v>38</v>
      </c>
      <c r="B26" s="22"/>
      <c r="C26" s="23"/>
      <c r="D26" s="23"/>
      <c r="E26" s="23"/>
      <c r="F26" s="23"/>
      <c r="G26" s="10" t="str">
        <f t="shared" si="4"/>
        <v/>
      </c>
      <c r="H26" s="10" t="str">
        <f>IFERROR(IF(E26-G26&lt;0,0,E26-G26),"")</f>
        <v/>
      </c>
      <c r="I26" s="10" t="str">
        <f t="shared" si="2"/>
        <v/>
      </c>
      <c r="J26" s="24"/>
      <c r="K26" s="24"/>
      <c r="L26" s="32" t="str">
        <f t="shared" si="5"/>
        <v/>
      </c>
      <c r="M26" s="10" t="str">
        <f t="shared" si="8"/>
        <v/>
      </c>
      <c r="N26" s="10" t="str">
        <f t="shared" si="6"/>
        <v/>
      </c>
      <c r="O26" s="25" t="str">
        <f t="shared" si="7"/>
        <v/>
      </c>
    </row>
    <row r="27" spans="1:15" x14ac:dyDescent="0.3">
      <c r="A27" s="21" t="s">
        <v>39</v>
      </c>
      <c r="B27" s="22"/>
      <c r="C27" s="23"/>
      <c r="D27" s="23"/>
      <c r="E27" s="23"/>
      <c r="F27" s="23"/>
      <c r="G27" s="10" t="str">
        <f>IFERROR(IF(B27="ja",1,IF(D27/C27&lt;3,1,D27/C27/3))*17*(1+2.9/F27),"")</f>
        <v/>
      </c>
      <c r="H27" s="10" t="str">
        <f t="shared" si="9"/>
        <v/>
      </c>
      <c r="I27" s="10" t="str">
        <f t="shared" si="2"/>
        <v/>
      </c>
      <c r="J27" s="24"/>
      <c r="K27" s="24"/>
      <c r="L27" s="32" t="str">
        <f t="shared" si="5"/>
        <v/>
      </c>
      <c r="M27" s="10" t="str">
        <f t="shared" si="8"/>
        <v/>
      </c>
      <c r="N27" s="10" t="str">
        <f t="shared" si="6"/>
        <v/>
      </c>
      <c r="O27" s="25" t="str">
        <f t="shared" si="7"/>
        <v/>
      </c>
    </row>
    <row r="28" spans="1:15" x14ac:dyDescent="0.3">
      <c r="A28" s="21" t="s">
        <v>40</v>
      </c>
      <c r="B28" s="22"/>
      <c r="C28" s="23"/>
      <c r="D28" s="23"/>
      <c r="E28" s="23"/>
      <c r="F28" s="23"/>
      <c r="G28" s="10" t="str">
        <f t="shared" si="4"/>
        <v/>
      </c>
      <c r="H28" s="10" t="str">
        <f t="shared" si="9"/>
        <v/>
      </c>
      <c r="I28" s="10" t="str">
        <f t="shared" si="2"/>
        <v/>
      </c>
      <c r="J28" s="24"/>
      <c r="K28" s="24"/>
      <c r="L28" s="32" t="str">
        <f t="shared" si="5"/>
        <v/>
      </c>
      <c r="M28" s="10" t="str">
        <f t="shared" si="8"/>
        <v/>
      </c>
      <c r="N28" s="10" t="str">
        <f t="shared" si="6"/>
        <v/>
      </c>
      <c r="O28" s="25" t="str">
        <f t="shared" si="7"/>
        <v/>
      </c>
    </row>
    <row r="29" spans="1:15" x14ac:dyDescent="0.3">
      <c r="A29" s="21" t="s">
        <v>41</v>
      </c>
      <c r="B29" s="22"/>
      <c r="C29" s="23"/>
      <c r="D29" s="23"/>
      <c r="E29" s="23"/>
      <c r="F29" s="23"/>
      <c r="G29" s="10" t="str">
        <f t="shared" si="4"/>
        <v/>
      </c>
      <c r="H29" s="10" t="str">
        <f t="shared" si="9"/>
        <v/>
      </c>
      <c r="I29" s="10" t="str">
        <f t="shared" si="2"/>
        <v/>
      </c>
      <c r="J29" s="24"/>
      <c r="K29" s="24"/>
      <c r="L29" s="32" t="str">
        <f t="shared" si="5"/>
        <v/>
      </c>
      <c r="M29" s="10" t="str">
        <f t="shared" si="8"/>
        <v/>
      </c>
      <c r="N29" s="10" t="str">
        <f t="shared" si="6"/>
        <v/>
      </c>
      <c r="O29" s="25" t="str">
        <f t="shared" si="7"/>
        <v/>
      </c>
    </row>
    <row r="30" spans="1:15" x14ac:dyDescent="0.3">
      <c r="A30" s="21" t="s">
        <v>42</v>
      </c>
      <c r="B30" s="22"/>
      <c r="C30" s="23"/>
      <c r="D30" s="23"/>
      <c r="E30" s="23"/>
      <c r="F30" s="23"/>
      <c r="G30" s="10" t="str">
        <f t="shared" si="4"/>
        <v/>
      </c>
      <c r="H30" s="10" t="str">
        <f t="shared" si="9"/>
        <v/>
      </c>
      <c r="I30" s="10" t="str">
        <f t="shared" si="2"/>
        <v/>
      </c>
      <c r="J30" s="24"/>
      <c r="K30" s="24"/>
      <c r="L30" s="32" t="str">
        <f t="shared" si="5"/>
        <v/>
      </c>
      <c r="M30" s="10" t="str">
        <f t="shared" si="8"/>
        <v/>
      </c>
      <c r="N30" s="10" t="str">
        <f t="shared" si="6"/>
        <v/>
      </c>
      <c r="O30" s="25" t="str">
        <f t="shared" si="7"/>
        <v/>
      </c>
    </row>
    <row r="31" spans="1:15" x14ac:dyDescent="0.3">
      <c r="A31" s="21" t="s">
        <v>43</v>
      </c>
      <c r="B31" s="22"/>
      <c r="C31" s="23"/>
      <c r="D31" s="23"/>
      <c r="E31" s="23"/>
      <c r="F31" s="23"/>
      <c r="G31" s="10" t="str">
        <f t="shared" si="4"/>
        <v/>
      </c>
      <c r="H31" s="10" t="str">
        <f t="shared" si="9"/>
        <v/>
      </c>
      <c r="I31" s="10" t="str">
        <f t="shared" si="2"/>
        <v/>
      </c>
      <c r="J31" s="24"/>
      <c r="K31" s="24"/>
      <c r="L31" s="32" t="str">
        <f t="shared" si="5"/>
        <v/>
      </c>
      <c r="M31" s="10" t="str">
        <f t="shared" si="8"/>
        <v/>
      </c>
      <c r="N31" s="10" t="str">
        <f t="shared" si="6"/>
        <v/>
      </c>
      <c r="O31" s="25" t="str">
        <f t="shared" si="7"/>
        <v/>
      </c>
    </row>
    <row r="32" spans="1:15" x14ac:dyDescent="0.3">
      <c r="A32" s="21" t="s">
        <v>44</v>
      </c>
      <c r="B32" s="22"/>
      <c r="C32" s="23"/>
      <c r="D32" s="23"/>
      <c r="E32" s="23"/>
      <c r="F32" s="23"/>
      <c r="G32" s="10" t="str">
        <f t="shared" si="4"/>
        <v/>
      </c>
      <c r="H32" s="10" t="str">
        <f t="shared" si="9"/>
        <v/>
      </c>
      <c r="I32" s="10" t="str">
        <f t="shared" si="2"/>
        <v/>
      </c>
      <c r="J32" s="24"/>
      <c r="K32" s="24"/>
      <c r="L32" s="32" t="str">
        <f t="shared" si="5"/>
        <v/>
      </c>
      <c r="M32" s="10" t="str">
        <f t="shared" si="8"/>
        <v/>
      </c>
      <c r="N32" s="10" t="str">
        <f t="shared" si="6"/>
        <v/>
      </c>
      <c r="O32" s="25" t="str">
        <f t="shared" si="7"/>
        <v/>
      </c>
    </row>
    <row r="33" spans="1:15" x14ac:dyDescent="0.3">
      <c r="A33" s="21" t="s">
        <v>45</v>
      </c>
      <c r="B33" s="22"/>
      <c r="C33" s="23"/>
      <c r="D33" s="23"/>
      <c r="E33" s="23"/>
      <c r="F33" s="23"/>
      <c r="G33" s="10" t="str">
        <f t="shared" si="4"/>
        <v/>
      </c>
      <c r="H33" s="10" t="str">
        <f t="shared" si="9"/>
        <v/>
      </c>
      <c r="I33" s="10" t="str">
        <f t="shared" si="2"/>
        <v/>
      </c>
      <c r="J33" s="24"/>
      <c r="K33" s="24"/>
      <c r="L33" s="32" t="str">
        <f t="shared" si="5"/>
        <v/>
      </c>
      <c r="M33" s="10" t="str">
        <f t="shared" si="8"/>
        <v/>
      </c>
      <c r="N33" s="10" t="str">
        <f t="shared" si="6"/>
        <v/>
      </c>
      <c r="O33" s="25" t="str">
        <f t="shared" si="7"/>
        <v/>
      </c>
    </row>
    <row r="34" spans="1:15" x14ac:dyDescent="0.3">
      <c r="A34" s="21" t="s">
        <v>46</v>
      </c>
      <c r="B34" s="22"/>
      <c r="C34" s="23"/>
      <c r="D34" s="23"/>
      <c r="E34" s="23"/>
      <c r="F34" s="23"/>
      <c r="G34" s="10" t="str">
        <f t="shared" si="4"/>
        <v/>
      </c>
      <c r="H34" s="10" t="str">
        <f t="shared" si="9"/>
        <v/>
      </c>
      <c r="I34" s="10" t="str">
        <f t="shared" si="2"/>
        <v/>
      </c>
      <c r="J34" s="24"/>
      <c r="K34" s="24"/>
      <c r="L34" s="32" t="str">
        <f t="shared" si="5"/>
        <v/>
      </c>
      <c r="M34" s="10" t="str">
        <f t="shared" si="8"/>
        <v/>
      </c>
      <c r="N34" s="10" t="str">
        <f t="shared" si="6"/>
        <v/>
      </c>
      <c r="O34" s="25" t="str">
        <f t="shared" si="7"/>
        <v/>
      </c>
    </row>
    <row r="35" spans="1:15" x14ac:dyDescent="0.3">
      <c r="A35" s="21" t="s">
        <v>47</v>
      </c>
      <c r="B35" s="22"/>
      <c r="C35" s="23"/>
      <c r="D35" s="23"/>
      <c r="E35" s="23"/>
      <c r="F35" s="23"/>
      <c r="G35" s="10" t="str">
        <f t="shared" si="4"/>
        <v/>
      </c>
      <c r="H35" s="10" t="str">
        <f t="shared" si="9"/>
        <v/>
      </c>
      <c r="I35" s="10" t="str">
        <f t="shared" si="2"/>
        <v/>
      </c>
      <c r="J35" s="24"/>
      <c r="K35" s="24"/>
      <c r="L35" s="32" t="str">
        <f t="shared" si="5"/>
        <v/>
      </c>
      <c r="M35" s="10" t="str">
        <f t="shared" si="8"/>
        <v/>
      </c>
      <c r="N35" s="10" t="str">
        <f t="shared" si="6"/>
        <v/>
      </c>
      <c r="O35" s="25" t="str">
        <f t="shared" si="7"/>
        <v/>
      </c>
    </row>
    <row r="36" spans="1:15" x14ac:dyDescent="0.3">
      <c r="A36" s="21" t="s">
        <v>48</v>
      </c>
      <c r="B36" s="22"/>
      <c r="C36" s="23"/>
      <c r="D36" s="23"/>
      <c r="E36" s="23"/>
      <c r="F36" s="23"/>
      <c r="G36" s="10" t="str">
        <f t="shared" si="4"/>
        <v/>
      </c>
      <c r="H36" s="10" t="str">
        <f t="shared" si="9"/>
        <v/>
      </c>
      <c r="I36" s="10" t="str">
        <f t="shared" si="2"/>
        <v/>
      </c>
      <c r="J36" s="24"/>
      <c r="K36" s="24"/>
      <c r="L36" s="32" t="str">
        <f t="shared" si="5"/>
        <v/>
      </c>
      <c r="M36" s="10" t="str">
        <f t="shared" si="8"/>
        <v/>
      </c>
      <c r="N36" s="10" t="str">
        <f t="shared" si="6"/>
        <v/>
      </c>
      <c r="O36" s="25" t="str">
        <f t="shared" si="7"/>
        <v/>
      </c>
    </row>
    <row r="37" spans="1:15" x14ac:dyDescent="0.3">
      <c r="A37" s="21" t="s">
        <v>49</v>
      </c>
      <c r="B37" s="22"/>
      <c r="C37" s="23"/>
      <c r="D37" s="23"/>
      <c r="E37" s="23"/>
      <c r="F37" s="23"/>
      <c r="G37" s="10" t="str">
        <f t="shared" si="4"/>
        <v/>
      </c>
      <c r="H37" s="10" t="str">
        <f t="shared" si="9"/>
        <v/>
      </c>
      <c r="I37" s="10" t="str">
        <f t="shared" si="2"/>
        <v/>
      </c>
      <c r="J37" s="24"/>
      <c r="K37" s="24"/>
      <c r="L37" s="32" t="str">
        <f t="shared" si="5"/>
        <v/>
      </c>
      <c r="M37" s="10" t="str">
        <f t="shared" si="8"/>
        <v/>
      </c>
      <c r="N37" s="10" t="str">
        <f t="shared" si="6"/>
        <v/>
      </c>
      <c r="O37" s="25" t="str">
        <f t="shared" si="7"/>
        <v/>
      </c>
    </row>
    <row r="38" spans="1:15" x14ac:dyDescent="0.3">
      <c r="A38" s="21" t="s">
        <v>50</v>
      </c>
      <c r="B38" s="22"/>
      <c r="C38" s="23"/>
      <c r="D38" s="23"/>
      <c r="E38" s="23"/>
      <c r="F38" s="23"/>
      <c r="G38" s="10" t="str">
        <f t="shared" si="4"/>
        <v/>
      </c>
      <c r="H38" s="10" t="str">
        <f t="shared" si="9"/>
        <v/>
      </c>
      <c r="I38" s="10" t="str">
        <f t="shared" si="2"/>
        <v/>
      </c>
      <c r="J38" s="24"/>
      <c r="K38" s="24"/>
      <c r="L38" s="32" t="str">
        <f t="shared" si="5"/>
        <v/>
      </c>
      <c r="M38" s="10" t="str">
        <f t="shared" si="8"/>
        <v/>
      </c>
      <c r="N38" s="10" t="str">
        <f t="shared" si="6"/>
        <v/>
      </c>
      <c r="O38" s="25" t="str">
        <f t="shared" si="7"/>
        <v/>
      </c>
    </row>
    <row r="39" spans="1:15" x14ac:dyDescent="0.3">
      <c r="A39" s="26"/>
      <c r="C39" s="27"/>
      <c r="D39" s="27"/>
      <c r="E39" s="27"/>
      <c r="F39" s="27"/>
      <c r="G39" s="28"/>
      <c r="H39" s="27"/>
      <c r="I39" s="27"/>
      <c r="J39" s="27"/>
      <c r="L39" s="28"/>
      <c r="M39" s="27"/>
    </row>
    <row r="40" spans="1:15" x14ac:dyDescent="0.3">
      <c r="B40" s="29"/>
      <c r="C40" s="29"/>
      <c r="D40" s="29"/>
      <c r="E40" s="29"/>
      <c r="F40" s="29"/>
      <c r="G40" s="29"/>
      <c r="H40" s="29"/>
      <c r="I40" s="29"/>
      <c r="J40" s="29"/>
    </row>
    <row r="41" spans="1:15" x14ac:dyDescent="0.3">
      <c r="B41" s="30" t="s">
        <v>51</v>
      </c>
    </row>
    <row r="46" spans="1:15" x14ac:dyDescent="0.3">
      <c r="B46" s="31"/>
    </row>
  </sheetData>
  <mergeCells count="2">
    <mergeCell ref="B17:I17"/>
    <mergeCell ref="J17:N17"/>
  </mergeCells>
  <dataValidations count="1">
    <dataValidation type="list" allowBlank="1" showInputMessage="1" showErrorMessage="1" sqref="B19:B38" xr:uid="{041208C8-8C8F-445D-96BC-BEF382299BA7}">
      <formula1>"ja,nein"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167C9-273C-4BAA-A859-BDA19E7A2E29}">
  <dimension ref="A2:O46"/>
  <sheetViews>
    <sheetView workbookViewId="0">
      <selection activeCell="C44" sqref="C44"/>
    </sheetView>
  </sheetViews>
  <sheetFormatPr baseColWidth="10" defaultColWidth="11.453125" defaultRowHeight="14" x14ac:dyDescent="0.3"/>
  <cols>
    <col min="1" max="1" width="26.7265625" style="3" customWidth="1"/>
    <col min="2" max="2" width="16.7265625" style="3" customWidth="1"/>
    <col min="3" max="14" width="15.7265625" style="3" customWidth="1"/>
    <col min="15" max="17" width="11.453125" style="3"/>
    <col min="18" max="18" width="11.453125" style="3" customWidth="1"/>
    <col min="19" max="16384" width="11.453125" style="3"/>
  </cols>
  <sheetData>
    <row r="2" spans="1:10" x14ac:dyDescent="0.3">
      <c r="A2" s="1" t="s">
        <v>0</v>
      </c>
      <c r="B2" s="2"/>
    </row>
    <row r="3" spans="1:10" x14ac:dyDescent="0.3">
      <c r="A3" s="3" t="s">
        <v>1</v>
      </c>
    </row>
    <row r="5" spans="1:10" ht="14.5" thickBot="1" x14ac:dyDescent="0.35">
      <c r="A5" s="3" t="s">
        <v>2</v>
      </c>
    </row>
    <row r="6" spans="1:10" ht="14.5" thickBot="1" x14ac:dyDescent="0.35">
      <c r="B6" s="4" t="s">
        <v>3</v>
      </c>
      <c r="C6" s="5">
        <v>2026</v>
      </c>
      <c r="D6" s="5">
        <v>2027</v>
      </c>
      <c r="E6" s="5">
        <v>2028</v>
      </c>
      <c r="F6" s="5">
        <v>2029</v>
      </c>
      <c r="G6" s="5">
        <v>2030</v>
      </c>
      <c r="H6" s="6" t="s">
        <v>4</v>
      </c>
      <c r="I6" s="3" t="s">
        <v>5</v>
      </c>
    </row>
    <row r="7" spans="1:10" ht="14.5" thickBot="1" x14ac:dyDescent="0.35">
      <c r="A7" s="7" t="s">
        <v>6</v>
      </c>
      <c r="B7" s="8">
        <f>IFERROR((B14*B9)/1000*2.26,"")</f>
        <v>2.8540806328445747</v>
      </c>
      <c r="C7" s="8">
        <f>IFERROR(($B$14*C9)/1000*2.26,"")</f>
        <v>12.231774140762463</v>
      </c>
      <c r="D7" s="8">
        <f t="shared" ref="D7:G7" si="0">IFERROR(($B$14*D9)/1000*2.26,"")</f>
        <v>12.231774140762463</v>
      </c>
      <c r="E7" s="8">
        <f t="shared" si="0"/>
        <v>12.231774140762463</v>
      </c>
      <c r="F7" s="8">
        <f t="shared" si="0"/>
        <v>12.231774140762463</v>
      </c>
      <c r="G7" s="8">
        <f t="shared" si="0"/>
        <v>12.231774140762463</v>
      </c>
      <c r="H7" s="9"/>
      <c r="I7" s="3" t="s">
        <v>7</v>
      </c>
    </row>
    <row r="8" spans="1:10" ht="16.5" thickBot="1" x14ac:dyDescent="0.45">
      <c r="A8" s="3" t="s">
        <v>8</v>
      </c>
      <c r="B8" s="10">
        <f>B7</f>
        <v>2.8540806328445747</v>
      </c>
      <c r="C8" s="10">
        <f>SUM(B7:C7)</f>
        <v>15.085854773607037</v>
      </c>
      <c r="D8" s="10">
        <f>SUM(B7:D7)</f>
        <v>27.3176289143695</v>
      </c>
      <c r="E8" s="10">
        <f>SUM(B7:E7)</f>
        <v>39.549403055131961</v>
      </c>
      <c r="F8" s="10">
        <f>SUM(B7:F7)</f>
        <v>51.781177195894422</v>
      </c>
      <c r="G8" s="10">
        <f>SUM(B7:G7)</f>
        <v>64.012951336656883</v>
      </c>
      <c r="H8" s="11">
        <f>G8</f>
        <v>64.012951336656883</v>
      </c>
      <c r="I8" s="3" t="s">
        <v>9</v>
      </c>
    </row>
    <row r="9" spans="1:10" ht="14.5" thickBot="1" x14ac:dyDescent="0.35">
      <c r="A9" s="3" t="s">
        <v>10</v>
      </c>
      <c r="B9" s="10">
        <f>B13*0.007</f>
        <v>29.288</v>
      </c>
      <c r="C9" s="10">
        <f>$B$13*0.03</f>
        <v>125.52</v>
      </c>
      <c r="D9" s="10">
        <f>$B$13*0.03</f>
        <v>125.52</v>
      </c>
      <c r="E9" s="10">
        <f>$B$13*0.03</f>
        <v>125.52</v>
      </c>
      <c r="F9" s="10">
        <f>$B$13*0.03</f>
        <v>125.52</v>
      </c>
      <c r="G9" s="10">
        <f>$B$13*0.03</f>
        <v>125.52</v>
      </c>
      <c r="H9" s="11">
        <f>SUM(B9:G9)</f>
        <v>656.88799999999992</v>
      </c>
      <c r="I9" s="3" t="s">
        <v>11</v>
      </c>
      <c r="J9" s="3" t="s">
        <v>12</v>
      </c>
    </row>
    <row r="10" spans="1:10" x14ac:dyDescent="0.3">
      <c r="B10" s="12"/>
      <c r="C10" s="12"/>
      <c r="D10" s="12"/>
      <c r="E10" s="12"/>
      <c r="F10" s="12"/>
      <c r="G10" s="12"/>
      <c r="H10" s="12"/>
    </row>
    <row r="11" spans="1:10" ht="14.5" thickBot="1" x14ac:dyDescent="0.35">
      <c r="B11" s="12"/>
      <c r="C11" s="12"/>
      <c r="D11" s="12"/>
      <c r="E11" s="12"/>
      <c r="F11" s="12"/>
      <c r="G11" s="12"/>
      <c r="H11" s="12"/>
    </row>
    <row r="12" spans="1:10" x14ac:dyDescent="0.3">
      <c r="A12" s="13" t="s">
        <v>13</v>
      </c>
      <c r="B12" s="14"/>
      <c r="C12" s="15"/>
      <c r="D12" s="12"/>
      <c r="E12" s="12"/>
      <c r="F12" s="12"/>
      <c r="G12" s="12"/>
      <c r="H12" s="12"/>
    </row>
    <row r="13" spans="1:10" x14ac:dyDescent="0.3">
      <c r="A13" s="16" t="s">
        <v>14</v>
      </c>
      <c r="B13" s="10">
        <f>(SUMIF(N19:N38,"&gt;0",J19:J38)+SUMIF(I19:I38,"&gt;0",C19:C38))*0.8</f>
        <v>4184</v>
      </c>
      <c r="C13" s="17" t="s">
        <v>11</v>
      </c>
      <c r="D13" s="12"/>
      <c r="E13" s="12"/>
      <c r="F13" s="12"/>
      <c r="G13" s="12"/>
      <c r="H13" s="12"/>
    </row>
    <row r="14" spans="1:10" ht="14.5" thickBot="1" x14ac:dyDescent="0.35">
      <c r="A14" s="18" t="s">
        <v>15</v>
      </c>
      <c r="B14" s="19">
        <f>IFERROR(SUM(I19:I38,N19:N38)/$B$13,"")</f>
        <v>43.118940749006128</v>
      </c>
      <c r="C14" s="20" t="s">
        <v>16</v>
      </c>
    </row>
    <row r="16" spans="1:10" x14ac:dyDescent="0.3">
      <c r="A16" s="1" t="s">
        <v>17</v>
      </c>
    </row>
    <row r="17" spans="1:15" x14ac:dyDescent="0.3">
      <c r="B17" s="39" t="s">
        <v>18</v>
      </c>
      <c r="C17" s="39"/>
      <c r="D17" s="39"/>
      <c r="E17" s="39"/>
      <c r="F17" s="39"/>
      <c r="G17" s="39"/>
      <c r="H17" s="39"/>
      <c r="I17" s="39"/>
      <c r="J17" s="40" t="s">
        <v>19</v>
      </c>
      <c r="K17" s="41"/>
      <c r="L17" s="41"/>
      <c r="M17" s="41"/>
      <c r="N17" s="42"/>
    </row>
    <row r="18" spans="1:15" s="38" customFormat="1" ht="45" x14ac:dyDescent="0.35">
      <c r="A18" s="33" t="s">
        <v>20</v>
      </c>
      <c r="B18" s="34" t="s">
        <v>21</v>
      </c>
      <c r="C18" s="35" t="s">
        <v>22</v>
      </c>
      <c r="D18" s="35" t="s">
        <v>23</v>
      </c>
      <c r="E18" s="35" t="s">
        <v>24</v>
      </c>
      <c r="F18" s="35" t="s">
        <v>25</v>
      </c>
      <c r="G18" s="35" t="s">
        <v>26</v>
      </c>
      <c r="H18" s="35" t="s">
        <v>27</v>
      </c>
      <c r="I18" s="35" t="s">
        <v>28</v>
      </c>
      <c r="J18" s="37" t="s">
        <v>22</v>
      </c>
      <c r="K18" s="37" t="s">
        <v>29</v>
      </c>
      <c r="L18" s="36" t="s">
        <v>30</v>
      </c>
      <c r="M18" s="36" t="s">
        <v>27</v>
      </c>
      <c r="N18" s="36" t="s">
        <v>28</v>
      </c>
    </row>
    <row r="19" spans="1:15" x14ac:dyDescent="0.3">
      <c r="A19" s="21" t="s">
        <v>52</v>
      </c>
      <c r="B19" s="22" t="s">
        <v>53</v>
      </c>
      <c r="C19" s="23">
        <v>3380</v>
      </c>
      <c r="D19" s="23">
        <v>13380</v>
      </c>
      <c r="E19" s="23">
        <v>67</v>
      </c>
      <c r="F19" s="23">
        <v>3.41</v>
      </c>
      <c r="G19" s="10">
        <f>IFERROR(IF(B19="ja",1,IF(D19/C19&lt;3,1,D19/C19/3))*17*(1+2.9/F19),"")</f>
        <v>41.508979853893003</v>
      </c>
      <c r="H19" s="10">
        <f t="shared" ref="H19:H20" si="1">IFERROR(IF(E19-G19&lt;0,0,E19-G19),"")</f>
        <v>25.491020146106997</v>
      </c>
      <c r="I19" s="10">
        <f t="shared" ref="I19:I38" si="2">IFERROR(H19*C19,"")</f>
        <v>86159.64809384165</v>
      </c>
      <c r="J19" s="24"/>
      <c r="K19" s="24"/>
      <c r="L19" s="32" t="str">
        <f>IF(K19&gt;0,35,"")</f>
        <v/>
      </c>
      <c r="M19" s="10" t="str">
        <f>IFERROR(IF(K19-L19&lt;0,0,K19-L19),"")</f>
        <v/>
      </c>
      <c r="N19" s="10" t="str">
        <f>IFERROR(M19*J19,"")</f>
        <v/>
      </c>
      <c r="O19" s="25" t="str">
        <f>IF(AND(COUNTBLANK(C19:N19)&lt;&gt;12,B19=""),"Bitte Nutzungsprofil ergänzen","")</f>
        <v/>
      </c>
    </row>
    <row r="20" spans="1:15" x14ac:dyDescent="0.3">
      <c r="A20" s="21" t="s">
        <v>54</v>
      </c>
      <c r="B20" s="22" t="s">
        <v>53</v>
      </c>
      <c r="C20" s="23">
        <v>1400</v>
      </c>
      <c r="D20" s="23">
        <v>6000</v>
      </c>
      <c r="E20" s="23">
        <v>85</v>
      </c>
      <c r="F20" s="23">
        <v>3.4</v>
      </c>
      <c r="G20" s="10">
        <f t="shared" ref="G20:G38" si="3">IFERROR(IF(B20="ja",1,IF(D20/C20&lt;3,1,D20/C20/3))*17*(1+2.9/F20),"")</f>
        <v>45</v>
      </c>
      <c r="H20" s="10">
        <f t="shared" si="1"/>
        <v>40</v>
      </c>
      <c r="I20" s="10">
        <f t="shared" si="2"/>
        <v>56000</v>
      </c>
      <c r="J20" s="24"/>
      <c r="K20" s="24"/>
      <c r="L20" s="32" t="str">
        <f t="shared" ref="L20:L38" si="4">IF(K20&gt;0,35,"")</f>
        <v/>
      </c>
      <c r="M20" s="10" t="str">
        <f>IFERROR(IF(K20-L20&lt;0,0,K20-L20),"")</f>
        <v/>
      </c>
      <c r="N20" s="10" t="str">
        <f t="shared" ref="N20:N38" si="5">IFERROR(M20*J20,"")</f>
        <v/>
      </c>
      <c r="O20" s="25" t="str">
        <f t="shared" ref="O20:O38" si="6">IF(AND(COUNTBLANK(C20:N20)&lt;&gt;12,B20=""),"Bitte Nutzungsprofil ergänzen","")</f>
        <v/>
      </c>
    </row>
    <row r="21" spans="1:15" x14ac:dyDescent="0.3">
      <c r="A21" s="21" t="s">
        <v>55</v>
      </c>
      <c r="B21" s="22" t="s">
        <v>56</v>
      </c>
      <c r="C21" s="23"/>
      <c r="D21" s="23"/>
      <c r="E21" s="23"/>
      <c r="F21" s="23"/>
      <c r="G21" s="10" t="str">
        <f t="shared" si="3"/>
        <v/>
      </c>
      <c r="H21" s="10" t="str">
        <f>IFERROR(IF(E21-G21&lt;0,0,E21-G21),"")</f>
        <v/>
      </c>
      <c r="I21" s="10" t="str">
        <f t="shared" si="2"/>
        <v/>
      </c>
      <c r="J21" s="24">
        <v>450</v>
      </c>
      <c r="K21" s="24">
        <v>120</v>
      </c>
      <c r="L21" s="32">
        <f t="shared" si="4"/>
        <v>35</v>
      </c>
      <c r="M21" s="10">
        <f t="shared" ref="M21:M38" si="7">IFERROR(IF(K21-L21&lt;0,0,K21-L21),"")</f>
        <v>85</v>
      </c>
      <c r="N21" s="10">
        <f t="shared" si="5"/>
        <v>38250</v>
      </c>
      <c r="O21" s="25" t="str">
        <f t="shared" si="6"/>
        <v/>
      </c>
    </row>
    <row r="22" spans="1:15" x14ac:dyDescent="0.3">
      <c r="A22" s="21" t="s">
        <v>34</v>
      </c>
      <c r="B22" s="22"/>
      <c r="C22" s="23"/>
      <c r="D22" s="23"/>
      <c r="E22" s="23"/>
      <c r="F22" s="23"/>
      <c r="G22" s="10" t="str">
        <f t="shared" si="3"/>
        <v/>
      </c>
      <c r="H22" s="10" t="str">
        <f t="shared" ref="H22:H38" si="8">IFERROR(IF(E22-G22&lt;0,0,E22-G22),"")</f>
        <v/>
      </c>
      <c r="I22" s="10" t="str">
        <f t="shared" si="2"/>
        <v/>
      </c>
      <c r="J22" s="24"/>
      <c r="K22" s="24"/>
      <c r="L22" s="32" t="str">
        <f t="shared" si="4"/>
        <v/>
      </c>
      <c r="M22" s="10" t="str">
        <f t="shared" si="7"/>
        <v/>
      </c>
      <c r="N22" s="10" t="str">
        <f t="shared" si="5"/>
        <v/>
      </c>
      <c r="O22" s="25" t="str">
        <f t="shared" si="6"/>
        <v/>
      </c>
    </row>
    <row r="23" spans="1:15" x14ac:dyDescent="0.3">
      <c r="A23" s="21" t="s">
        <v>35</v>
      </c>
      <c r="B23" s="22"/>
      <c r="C23" s="23"/>
      <c r="D23" s="23"/>
      <c r="E23" s="23"/>
      <c r="F23" s="23"/>
      <c r="G23" s="10" t="str">
        <f t="shared" si="3"/>
        <v/>
      </c>
      <c r="H23" s="10" t="str">
        <f t="shared" si="8"/>
        <v/>
      </c>
      <c r="I23" s="10" t="str">
        <f t="shared" si="2"/>
        <v/>
      </c>
      <c r="J23" s="24"/>
      <c r="K23" s="24"/>
      <c r="L23" s="32" t="str">
        <f t="shared" si="4"/>
        <v/>
      </c>
      <c r="M23" s="10" t="str">
        <f t="shared" si="7"/>
        <v/>
      </c>
      <c r="N23" s="10" t="str">
        <f t="shared" si="5"/>
        <v/>
      </c>
      <c r="O23" s="25" t="str">
        <f t="shared" si="6"/>
        <v/>
      </c>
    </row>
    <row r="24" spans="1:15" x14ac:dyDescent="0.3">
      <c r="A24" s="21" t="s">
        <v>36</v>
      </c>
      <c r="B24" s="22"/>
      <c r="C24" s="23"/>
      <c r="D24" s="23"/>
      <c r="E24" s="23"/>
      <c r="F24" s="23"/>
      <c r="G24" s="10" t="str">
        <f t="shared" si="3"/>
        <v/>
      </c>
      <c r="H24" s="10" t="str">
        <f t="shared" si="8"/>
        <v/>
      </c>
      <c r="I24" s="10" t="str">
        <f t="shared" si="2"/>
        <v/>
      </c>
      <c r="J24" s="24"/>
      <c r="K24" s="24"/>
      <c r="L24" s="32" t="str">
        <f t="shared" si="4"/>
        <v/>
      </c>
      <c r="M24" s="10" t="str">
        <f t="shared" si="7"/>
        <v/>
      </c>
      <c r="N24" s="10" t="str">
        <f t="shared" si="5"/>
        <v/>
      </c>
      <c r="O24" s="25" t="str">
        <f t="shared" si="6"/>
        <v/>
      </c>
    </row>
    <row r="25" spans="1:15" x14ac:dyDescent="0.3">
      <c r="A25" s="21" t="s">
        <v>37</v>
      </c>
      <c r="B25" s="22"/>
      <c r="C25" s="23"/>
      <c r="D25" s="23"/>
      <c r="E25" s="23"/>
      <c r="F25" s="23"/>
      <c r="G25" s="10" t="str">
        <f t="shared" si="3"/>
        <v/>
      </c>
      <c r="H25" s="10" t="str">
        <f t="shared" si="8"/>
        <v/>
      </c>
      <c r="I25" s="10" t="str">
        <f t="shared" si="2"/>
        <v/>
      </c>
      <c r="J25" s="24"/>
      <c r="K25" s="24"/>
      <c r="L25" s="32" t="str">
        <f t="shared" si="4"/>
        <v/>
      </c>
      <c r="M25" s="10" t="str">
        <f t="shared" si="7"/>
        <v/>
      </c>
      <c r="N25" s="10" t="str">
        <f t="shared" si="5"/>
        <v/>
      </c>
      <c r="O25" s="25" t="str">
        <f t="shared" si="6"/>
        <v/>
      </c>
    </row>
    <row r="26" spans="1:15" x14ac:dyDescent="0.3">
      <c r="A26" s="21" t="s">
        <v>38</v>
      </c>
      <c r="B26" s="22"/>
      <c r="C26" s="23"/>
      <c r="D26" s="23"/>
      <c r="E26" s="23"/>
      <c r="F26" s="23"/>
      <c r="G26" s="10" t="str">
        <f t="shared" si="3"/>
        <v/>
      </c>
      <c r="H26" s="10" t="str">
        <f>IFERROR(IF(E26-G26&lt;0,0,E26-G26),"")</f>
        <v/>
      </c>
      <c r="I26" s="10" t="str">
        <f t="shared" si="2"/>
        <v/>
      </c>
      <c r="J26" s="24"/>
      <c r="K26" s="24"/>
      <c r="L26" s="32" t="str">
        <f t="shared" si="4"/>
        <v/>
      </c>
      <c r="M26" s="10" t="str">
        <f t="shared" si="7"/>
        <v/>
      </c>
      <c r="N26" s="10" t="str">
        <f t="shared" si="5"/>
        <v/>
      </c>
      <c r="O26" s="25" t="str">
        <f t="shared" si="6"/>
        <v/>
      </c>
    </row>
    <row r="27" spans="1:15" x14ac:dyDescent="0.3">
      <c r="A27" s="21" t="s">
        <v>39</v>
      </c>
      <c r="B27" s="22"/>
      <c r="C27" s="23"/>
      <c r="D27" s="23"/>
      <c r="E27" s="23"/>
      <c r="F27" s="23"/>
      <c r="G27" s="10" t="str">
        <f>IFERROR(IF(B27="ja",1,IF(D27/C27&lt;3,1,D27/C27/3))*17*(1+2.9/F27),"")</f>
        <v/>
      </c>
      <c r="H27" s="10" t="str">
        <f t="shared" si="8"/>
        <v/>
      </c>
      <c r="I27" s="10" t="str">
        <f t="shared" si="2"/>
        <v/>
      </c>
      <c r="J27" s="24"/>
      <c r="K27" s="24"/>
      <c r="L27" s="32" t="str">
        <f t="shared" si="4"/>
        <v/>
      </c>
      <c r="M27" s="10" t="str">
        <f t="shared" si="7"/>
        <v/>
      </c>
      <c r="N27" s="10" t="str">
        <f t="shared" si="5"/>
        <v/>
      </c>
      <c r="O27" s="25" t="str">
        <f t="shared" si="6"/>
        <v/>
      </c>
    </row>
    <row r="28" spans="1:15" x14ac:dyDescent="0.3">
      <c r="A28" s="21" t="s">
        <v>40</v>
      </c>
      <c r="B28" s="22"/>
      <c r="C28" s="23"/>
      <c r="D28" s="23"/>
      <c r="E28" s="23"/>
      <c r="F28" s="23"/>
      <c r="G28" s="10" t="str">
        <f t="shared" si="3"/>
        <v/>
      </c>
      <c r="H28" s="10" t="str">
        <f t="shared" si="8"/>
        <v/>
      </c>
      <c r="I28" s="10" t="str">
        <f t="shared" si="2"/>
        <v/>
      </c>
      <c r="J28" s="24"/>
      <c r="K28" s="24"/>
      <c r="L28" s="32" t="str">
        <f t="shared" si="4"/>
        <v/>
      </c>
      <c r="M28" s="10" t="str">
        <f t="shared" si="7"/>
        <v/>
      </c>
      <c r="N28" s="10" t="str">
        <f t="shared" si="5"/>
        <v/>
      </c>
      <c r="O28" s="25" t="str">
        <f t="shared" si="6"/>
        <v/>
      </c>
    </row>
    <row r="29" spans="1:15" x14ac:dyDescent="0.3">
      <c r="A29" s="21" t="s">
        <v>41</v>
      </c>
      <c r="B29" s="22"/>
      <c r="C29" s="23"/>
      <c r="D29" s="23"/>
      <c r="E29" s="23"/>
      <c r="F29" s="23"/>
      <c r="G29" s="10" t="str">
        <f t="shared" si="3"/>
        <v/>
      </c>
      <c r="H29" s="10" t="str">
        <f t="shared" si="8"/>
        <v/>
      </c>
      <c r="I29" s="10" t="str">
        <f t="shared" si="2"/>
        <v/>
      </c>
      <c r="J29" s="24"/>
      <c r="K29" s="24"/>
      <c r="L29" s="32" t="str">
        <f t="shared" si="4"/>
        <v/>
      </c>
      <c r="M29" s="10" t="str">
        <f t="shared" si="7"/>
        <v/>
      </c>
      <c r="N29" s="10" t="str">
        <f t="shared" si="5"/>
        <v/>
      </c>
      <c r="O29" s="25" t="str">
        <f t="shared" si="6"/>
        <v/>
      </c>
    </row>
    <row r="30" spans="1:15" x14ac:dyDescent="0.3">
      <c r="A30" s="21" t="s">
        <v>42</v>
      </c>
      <c r="B30" s="22"/>
      <c r="C30" s="23"/>
      <c r="D30" s="23"/>
      <c r="E30" s="23"/>
      <c r="F30" s="23"/>
      <c r="G30" s="10" t="str">
        <f t="shared" si="3"/>
        <v/>
      </c>
      <c r="H30" s="10" t="str">
        <f t="shared" si="8"/>
        <v/>
      </c>
      <c r="I30" s="10" t="str">
        <f t="shared" si="2"/>
        <v/>
      </c>
      <c r="J30" s="24"/>
      <c r="K30" s="24"/>
      <c r="L30" s="32" t="str">
        <f t="shared" si="4"/>
        <v/>
      </c>
      <c r="M30" s="10" t="str">
        <f t="shared" si="7"/>
        <v/>
      </c>
      <c r="N30" s="10" t="str">
        <f t="shared" si="5"/>
        <v/>
      </c>
      <c r="O30" s="25" t="str">
        <f t="shared" si="6"/>
        <v/>
      </c>
    </row>
    <row r="31" spans="1:15" x14ac:dyDescent="0.3">
      <c r="A31" s="21" t="s">
        <v>43</v>
      </c>
      <c r="B31" s="22"/>
      <c r="C31" s="23"/>
      <c r="D31" s="23"/>
      <c r="E31" s="23"/>
      <c r="F31" s="23"/>
      <c r="G31" s="10" t="str">
        <f t="shared" si="3"/>
        <v/>
      </c>
      <c r="H31" s="10" t="str">
        <f t="shared" si="8"/>
        <v/>
      </c>
      <c r="I31" s="10" t="str">
        <f t="shared" si="2"/>
        <v/>
      </c>
      <c r="J31" s="24"/>
      <c r="K31" s="24"/>
      <c r="L31" s="32" t="str">
        <f t="shared" si="4"/>
        <v/>
      </c>
      <c r="M31" s="10" t="str">
        <f t="shared" si="7"/>
        <v/>
      </c>
      <c r="N31" s="10" t="str">
        <f t="shared" si="5"/>
        <v/>
      </c>
      <c r="O31" s="25" t="str">
        <f t="shared" si="6"/>
        <v/>
      </c>
    </row>
    <row r="32" spans="1:15" x14ac:dyDescent="0.3">
      <c r="A32" s="21" t="s">
        <v>44</v>
      </c>
      <c r="B32" s="22"/>
      <c r="C32" s="23"/>
      <c r="D32" s="23"/>
      <c r="E32" s="23"/>
      <c r="F32" s="23"/>
      <c r="G32" s="10" t="str">
        <f t="shared" si="3"/>
        <v/>
      </c>
      <c r="H32" s="10" t="str">
        <f t="shared" si="8"/>
        <v/>
      </c>
      <c r="I32" s="10" t="str">
        <f t="shared" si="2"/>
        <v/>
      </c>
      <c r="J32" s="24"/>
      <c r="K32" s="24"/>
      <c r="L32" s="32" t="str">
        <f t="shared" si="4"/>
        <v/>
      </c>
      <c r="M32" s="10" t="str">
        <f t="shared" si="7"/>
        <v/>
      </c>
      <c r="N32" s="10" t="str">
        <f t="shared" si="5"/>
        <v/>
      </c>
      <c r="O32" s="25" t="str">
        <f t="shared" si="6"/>
        <v/>
      </c>
    </row>
    <row r="33" spans="1:15" x14ac:dyDescent="0.3">
      <c r="A33" s="21" t="s">
        <v>45</v>
      </c>
      <c r="B33" s="22"/>
      <c r="C33" s="23"/>
      <c r="D33" s="23"/>
      <c r="E33" s="23"/>
      <c r="F33" s="23"/>
      <c r="G33" s="10" t="str">
        <f t="shared" si="3"/>
        <v/>
      </c>
      <c r="H33" s="10" t="str">
        <f t="shared" si="8"/>
        <v/>
      </c>
      <c r="I33" s="10" t="str">
        <f t="shared" si="2"/>
        <v/>
      </c>
      <c r="J33" s="24"/>
      <c r="K33" s="24"/>
      <c r="L33" s="32" t="str">
        <f t="shared" si="4"/>
        <v/>
      </c>
      <c r="M33" s="10" t="str">
        <f t="shared" si="7"/>
        <v/>
      </c>
      <c r="N33" s="10" t="str">
        <f t="shared" si="5"/>
        <v/>
      </c>
      <c r="O33" s="25" t="str">
        <f t="shared" si="6"/>
        <v/>
      </c>
    </row>
    <row r="34" spans="1:15" x14ac:dyDescent="0.3">
      <c r="A34" s="21" t="s">
        <v>46</v>
      </c>
      <c r="B34" s="22"/>
      <c r="C34" s="23"/>
      <c r="D34" s="23"/>
      <c r="E34" s="23"/>
      <c r="F34" s="23"/>
      <c r="G34" s="10" t="str">
        <f t="shared" si="3"/>
        <v/>
      </c>
      <c r="H34" s="10" t="str">
        <f t="shared" si="8"/>
        <v/>
      </c>
      <c r="I34" s="10" t="str">
        <f t="shared" si="2"/>
        <v/>
      </c>
      <c r="J34" s="24"/>
      <c r="K34" s="24"/>
      <c r="L34" s="32" t="str">
        <f t="shared" si="4"/>
        <v/>
      </c>
      <c r="M34" s="10" t="str">
        <f t="shared" si="7"/>
        <v/>
      </c>
      <c r="N34" s="10" t="str">
        <f t="shared" si="5"/>
        <v/>
      </c>
      <c r="O34" s="25" t="str">
        <f t="shared" si="6"/>
        <v/>
      </c>
    </row>
    <row r="35" spans="1:15" x14ac:dyDescent="0.3">
      <c r="A35" s="21" t="s">
        <v>47</v>
      </c>
      <c r="B35" s="22"/>
      <c r="C35" s="23"/>
      <c r="D35" s="23"/>
      <c r="E35" s="23"/>
      <c r="F35" s="23"/>
      <c r="G35" s="10" t="str">
        <f t="shared" si="3"/>
        <v/>
      </c>
      <c r="H35" s="10" t="str">
        <f t="shared" si="8"/>
        <v/>
      </c>
      <c r="I35" s="10" t="str">
        <f t="shared" si="2"/>
        <v/>
      </c>
      <c r="J35" s="24"/>
      <c r="K35" s="24"/>
      <c r="L35" s="32" t="str">
        <f t="shared" si="4"/>
        <v/>
      </c>
      <c r="M35" s="10" t="str">
        <f t="shared" si="7"/>
        <v/>
      </c>
      <c r="N35" s="10" t="str">
        <f t="shared" si="5"/>
        <v/>
      </c>
      <c r="O35" s="25" t="str">
        <f t="shared" si="6"/>
        <v/>
      </c>
    </row>
    <row r="36" spans="1:15" x14ac:dyDescent="0.3">
      <c r="A36" s="21" t="s">
        <v>48</v>
      </c>
      <c r="B36" s="22"/>
      <c r="C36" s="23"/>
      <c r="D36" s="23"/>
      <c r="E36" s="23"/>
      <c r="F36" s="23"/>
      <c r="G36" s="10" t="str">
        <f t="shared" si="3"/>
        <v/>
      </c>
      <c r="H36" s="10" t="str">
        <f t="shared" si="8"/>
        <v/>
      </c>
      <c r="I36" s="10" t="str">
        <f t="shared" si="2"/>
        <v/>
      </c>
      <c r="J36" s="24"/>
      <c r="K36" s="24"/>
      <c r="L36" s="32" t="str">
        <f t="shared" si="4"/>
        <v/>
      </c>
      <c r="M36" s="10" t="str">
        <f t="shared" si="7"/>
        <v/>
      </c>
      <c r="N36" s="10" t="str">
        <f t="shared" si="5"/>
        <v/>
      </c>
      <c r="O36" s="25" t="str">
        <f t="shared" si="6"/>
        <v/>
      </c>
    </row>
    <row r="37" spans="1:15" x14ac:dyDescent="0.3">
      <c r="A37" s="21" t="s">
        <v>49</v>
      </c>
      <c r="B37" s="22"/>
      <c r="C37" s="23"/>
      <c r="D37" s="23"/>
      <c r="E37" s="23"/>
      <c r="F37" s="23"/>
      <c r="G37" s="10" t="str">
        <f t="shared" si="3"/>
        <v/>
      </c>
      <c r="H37" s="10" t="str">
        <f t="shared" si="8"/>
        <v/>
      </c>
      <c r="I37" s="10" t="str">
        <f t="shared" si="2"/>
        <v/>
      </c>
      <c r="J37" s="24"/>
      <c r="K37" s="24"/>
      <c r="L37" s="32" t="str">
        <f t="shared" si="4"/>
        <v/>
      </c>
      <c r="M37" s="10" t="str">
        <f t="shared" si="7"/>
        <v/>
      </c>
      <c r="N37" s="10" t="str">
        <f t="shared" si="5"/>
        <v/>
      </c>
      <c r="O37" s="25" t="str">
        <f t="shared" si="6"/>
        <v/>
      </c>
    </row>
    <row r="38" spans="1:15" x14ac:dyDescent="0.3">
      <c r="A38" s="21" t="s">
        <v>50</v>
      </c>
      <c r="B38" s="22"/>
      <c r="C38" s="23"/>
      <c r="D38" s="23"/>
      <c r="E38" s="23"/>
      <c r="F38" s="23"/>
      <c r="G38" s="10" t="str">
        <f t="shared" si="3"/>
        <v/>
      </c>
      <c r="H38" s="10" t="str">
        <f t="shared" si="8"/>
        <v/>
      </c>
      <c r="I38" s="10" t="str">
        <f t="shared" si="2"/>
        <v/>
      </c>
      <c r="J38" s="24"/>
      <c r="K38" s="24"/>
      <c r="L38" s="32" t="str">
        <f t="shared" si="4"/>
        <v/>
      </c>
      <c r="M38" s="10" t="str">
        <f t="shared" si="7"/>
        <v/>
      </c>
      <c r="N38" s="10" t="str">
        <f t="shared" si="5"/>
        <v/>
      </c>
      <c r="O38" s="25" t="str">
        <f t="shared" si="6"/>
        <v/>
      </c>
    </row>
    <row r="39" spans="1:15" x14ac:dyDescent="0.3">
      <c r="A39" s="26"/>
      <c r="C39" s="27"/>
      <c r="D39" s="27"/>
      <c r="E39" s="27"/>
      <c r="F39" s="27"/>
      <c r="G39" s="28"/>
      <c r="H39" s="27"/>
      <c r="I39" s="27"/>
      <c r="J39" s="27"/>
      <c r="L39" s="28"/>
      <c r="M39" s="27"/>
    </row>
    <row r="40" spans="1:15" x14ac:dyDescent="0.3">
      <c r="B40" s="29"/>
      <c r="C40" s="29"/>
      <c r="D40" s="29"/>
      <c r="E40" s="29"/>
      <c r="F40" s="29"/>
      <c r="G40" s="29"/>
      <c r="H40" s="29"/>
      <c r="I40" s="29"/>
      <c r="J40" s="29"/>
    </row>
    <row r="41" spans="1:15" x14ac:dyDescent="0.3">
      <c r="B41" s="30" t="s">
        <v>51</v>
      </c>
    </row>
    <row r="46" spans="1:15" x14ac:dyDescent="0.3">
      <c r="B46" s="31"/>
    </row>
  </sheetData>
  <mergeCells count="2">
    <mergeCell ref="B17:I17"/>
    <mergeCell ref="J17:N17"/>
  </mergeCells>
  <dataValidations count="1">
    <dataValidation type="list" allowBlank="1" showInputMessage="1" showErrorMessage="1" sqref="B19:B38" xr:uid="{96261B2F-0099-4393-A608-E4E18E674938}">
      <formula1>"ja,nein"</formula1>
    </dataValidation>
  </dataValidation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autoupdate="false" catsources="">
  <f:record>
    <f:field ref="BMFCONFIG_3000_109_BMFDocProperty" text=""/>
    <f:field ref="doc_FSCFOLIO_1_1001_FieldDocumentNumber" text=""/>
    <f:field ref="doc_FSCFOLIO_1_1001_FieldSubject" text="" edit="true"/>
    <f:field ref="FSCFOLIO_1_1001_SignaturesFldCtx_FSCFOLIO_1_1001_FieldLastSignature" text="Genehmigt"/>
    <f:field ref="FSCFOLIO_1_1001_SignaturesFldCtx_FSCFOLIO_1_1001_FieldLastSignatureBy" text="Aumer, Michael, Mag."/>
    <f:field ref="FSCFOLIO_1_1001_SignaturesFldCtx_FSCFOLIO_1_1001_FieldLastSignatureAt" date="2023-05-23T18:08:46" text="23.05.2023 18:08:46"/>
    <f:field ref="FSCFOLIO_1_1001_SignaturesFldCtx_FSCFOLIO_1_1001_FieldLastSignatureRemark" text=""/>
    <f:field ref="FSCFOLIO_1_1001_FieldCurrentUser" text="Claudia Pete"/>
    <f:field ref="FSCFOLIO_1_1001_FieldCurrentDate" text="24.05.2023 13:02"/>
    <f:field ref="objvalidfrom" date="" text="" edit="true"/>
    <f:field ref="objvalidto" date="" text="" edit="true"/>
    <f:field ref="FSCFOLIO_1_1001_FieldReleasedVersionDate" text=""/>
    <f:field ref="FSCFOLIO_1_1001_FieldReleasedVersionNr" text=""/>
    <f:field ref="CCAPRECONFIG_15_1001_Objektname" text="Abfrage des ermittelten Energieeinsparziels bis 2030 gemäß Art. 6 EED III" edit="true"/>
    <f:field ref="CCAPRECONFIG_15_1001_Objektname" text="Abfrage des ermittelten Energieeinsparziels bis 2030 gemäß Art. 6 EED III" edit="true"/>
    <f:field ref="EIBPRECONFIG_1_1001_FieldEIBAttachments" text="" multiline="true"/>
    <f:field ref="EIBPRECONFIG_1_1001_FieldEIBNextFiles" text="" multiline="true"/>
    <f:field ref="EIBPRECONFIG_1_1001_FieldEIBPreviousFiles" text="2023-0.310.887 (BMK/Energieeffizienz)" multiline="true"/>
    <f:field ref="EIBPRECONFIG_1_1001_FieldEIBRelatedFiles" text="" multiline="true"/>
    <f:field ref="EIBPRECONFIG_1_1001_FieldEIBCompletedOrdinals" text="" multiline="true"/>
    <f:field ref="EIBPRECONFIG_1_1001_FieldEIBOUAddr" text="Stubenring 1, 1010 Wien" multiline="true"/>
    <f:field ref="EIBPRECONFIG_1_1001_FieldEIBRecipients" text="" multiline="true"/>
    <f:field ref="EIBPRECONFIG_1_1001_FieldEIBSignatures" text="Abzeichnen&#10;Abzeichnen&#10;Genehmigt" multiline="true"/>
    <f:field ref="EIBPRECONFIG_1_1001_FieldCCAAddrAbschriftsbemerkung" text="" multiline="true"/>
    <f:field ref="EIBPRECONFIG_1_1001_FieldCCAAddrAdresse" text="" multiline="true"/>
    <f:field ref="EIBPRECONFIG_1_1001_FieldCCAAddrPostalischeAdresse" text="" multiline="true"/>
    <f:field ref="EIBPRECONFIG_1_1001_FieldCCAIncomingSubject" text="" multiline="true"/>
    <f:field ref="EIBPRECONFIG_1_1001_FieldCCAPersonalSubjAddress" text="" multiline="true"/>
    <f:field ref="EIBPRECONFIG_1_1001_FieldCCASubfileSubject" text="" multiline="true"/>
    <f:field ref="EIBPRECONFIG_1_1001_FieldCCASubject" text="Art. 6 EED III, Ergänzende Information zum Schreiben vom 28.4.2023 zur erforderlichem Gebäudeerhebung und zur Berechnung des 2030-Energieeinsparziels von öffentlichen Gebäuden für die Meldung an die EK bis Ende 2023" multiline="true"/>
    <f:field ref="EIBVFGH_15_1700_FieldPartPlaintiffList" text="" multiline="true"/>
    <f:field ref="EIBVFGH_15_1700_FieldGoesOutToList" text="" multiline="true"/>
    <f:field ref="CUSTOMIZATIONRESSORTBMF_103_2800_FieldRecipientsEmailBMF" text="" multiline="true"/>
    <f:field ref="objname" text="Abfrage des ermittelten Energieeinsparziels bis 2030 gemäß Art. 6 EED III" edit="true"/>
    <f:field ref="objsubject" text="" edit="true"/>
    <f:field ref="objcreatedby" text="Pete, Claudia"/>
    <f:field ref="objcreatedat" date="2023-05-22T09:52:09" text="22.05.2023 09:52:09"/>
    <f:field ref="objchangedby" text="Aumer, Michael, Mag."/>
    <f:field ref="objmodifiedat" date="2023-05-23T18:08:48" text="23.05.2023 18:08:48"/>
  </f:record>
  <f:display text="Allgemein">
    <f:field ref="BMFCONFIG_3000_109_BMFDocProperty" text="BMFMailEmpfänger"/>
    <f:field ref="FSCFOLIO_1_1001_FieldCurrentUser" text="Aktueller Benutzer"/>
    <f:field ref="FSCFOLIO_1_1001_FieldCurrentDate" text="Aktueller Zeitpunkt"/>
    <f:field ref="objvalidfrom" text="Gültig ab" dateonly="true"/>
    <f:field ref="objvalidto" text="Gültig bis" dateonly="true"/>
    <f:field ref="FSCFOLIO_1_1001_FieldReleasedVersionDate" text="Freigegebene Version vom"/>
    <f:field ref="FSCFOLIO_1_1001_FieldReleasedVersionNr" text="Freigegebene Versionsnummer"/>
    <f:field ref="CCAPRECONFIG_15_1001_Objektname" text="Objektname"/>
    <f:field ref="EIBPRECONFIG_1_1001_FieldEIBAttachments" text="Beilagen"/>
    <f:field ref="EIBPRECONFIG_1_1001_FieldEIBNextFiles" text="Nachzahlen"/>
    <f:field ref="EIBPRECONFIG_1_1001_FieldEIBPreviousFiles" text="Vorzahlen"/>
    <f:field ref="EIBPRECONFIG_1_1001_FieldEIBRelatedFiles" text="Bezugszahlen"/>
    <f:field ref="EIBPRECONFIG_1_1001_FieldEIBCompletedOrdinals" text="Miterledigte Akten"/>
    <f:field ref="EIBPRECONFIG_1_1001_FieldEIBOUAddr" text="Adresse der OE"/>
    <f:field ref="EIBPRECONFIG_1_1001_FieldEIBRecipients" text="Empfänger"/>
    <f:field ref="EIBPRECONFIG_1_1001_FieldEIBSignatures" text="Unterschriften"/>
    <f:field ref="EIBPRECONFIG_1_1001_FieldCCAAddrAbschriftsbemerkung" text="Abschriftsbemerkung"/>
    <f:field ref="EIBPRECONFIG_1_1001_FieldCCAAddrAdresse" text="Adresse"/>
    <f:field ref="EIBPRECONFIG_1_1001_FieldCCAAddrPostalischeAdresse" text="PostalischeAdresse"/>
    <f:field ref="EIBPRECONFIG_1_1001_FieldCCAIncomingSubject" text="EST-Betreff"/>
    <f:field ref="EIBPRECONFIG_1_1001_FieldCCAPersonalSubjAddress" text="Adresse (Namenszahl)"/>
    <f:field ref="EIBPRECONFIG_1_1001_FieldCCASubfileSubject" text="Betreff des Geschäftsstücks"/>
    <f:field ref="EIBPRECONFIG_1_1001_FieldCCASubject" text="Gegenstand"/>
    <f:field ref="EIBVFGH_15_1700_FieldPartPlaintiffList" text="Liste der Antragsteller"/>
    <f:field ref="EIBVFGH_15_1700_FieldGoesOutToList" text="Ergeht an Liste"/>
    <f:field ref="CUSTOMIZATIONRESSORTBMF_103_2800_FieldRecipientsEmailBMF" text="Empfänger Mail BMF"/>
    <f:field ref="objname" text="Name"/>
    <f:field ref="objsubject" text="Anmerkungen"/>
    <f:field ref="objcreatedby" text="Erzeugt von"/>
    <f:field ref="objcreatedat" text="Erzeugt am/um"/>
    <f:field ref="objchangedby" text="Letzte Änderung von"/>
    <f:field ref="objmodifiedat" text="Letzte Änderung am/um"/>
  </f:display>
  <f:display text="Serienbrief">
    <f:field ref="doc_FSCFOLIO_1_1001_FieldDocumentNumber" text="Dokument Nummer"/>
    <f:field ref="doc_FSCFOLIO_1_1001_FieldSubject" text="Betreff"/>
  </f:display>
  <f:display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Gemeinde_NAME </vt:lpstr>
      <vt:lpstr>Ausfüllhilfe</vt:lpstr>
    </vt:vector>
  </TitlesOfParts>
  <Manager/>
  <Company>BMVIT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Dolak Eva</dc:creator>
  <cp:keywords/>
  <dc:description/>
  <cp:lastModifiedBy>Valerie Mense</cp:lastModifiedBy>
  <cp:revision/>
  <dcterms:created xsi:type="dcterms:W3CDTF">2023-05-19T09:09:18Z</dcterms:created>
  <dcterms:modified xsi:type="dcterms:W3CDTF">2026-05-19T13:09:30Z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EIBPRECONFIG@1.1001:EIBInternalApprovedAt">
    <vt:lpwstr/>
  </property>
  <property fmtid="{D5CDD505-2E9C-101B-9397-08002B2CF9AE}" pid="3" name="FSC#EIBPRECONFIG@1.1001:EIBInternalApprovedBy">
    <vt:lpwstr/>
  </property>
  <property fmtid="{D5CDD505-2E9C-101B-9397-08002B2CF9AE}" pid="4" name="FSC#EIBPRECONFIG@1.1001:EIBInternalApprovedByPostTitle">
    <vt:lpwstr/>
  </property>
  <property fmtid="{D5CDD505-2E9C-101B-9397-08002B2CF9AE}" pid="5" name="FSC#EIBPRECONFIG@1.1001:EIBSettlementApprovedBy">
    <vt:lpwstr/>
  </property>
  <property fmtid="{D5CDD505-2E9C-101B-9397-08002B2CF9AE}" pid="6" name="FSC#EIBPRECONFIG@1.1001:EIBSettlementApprovedByFirstnameSurname">
    <vt:lpwstr/>
  </property>
  <property fmtid="{D5CDD505-2E9C-101B-9397-08002B2CF9AE}" pid="7" name="FSC#EIBPRECONFIG@1.1001:EIBSettlementApprovedByPostTitle">
    <vt:lpwstr/>
  </property>
  <property fmtid="{D5CDD505-2E9C-101B-9397-08002B2CF9AE}" pid="8" name="FSC#EIBPRECONFIG@1.1001:EIBApprovedAt">
    <vt:lpwstr>23.05.2023</vt:lpwstr>
  </property>
  <property fmtid="{D5CDD505-2E9C-101B-9397-08002B2CF9AE}" pid="9" name="FSC#EIBPRECONFIG@1.1001:EIBApprovedBy">
    <vt:lpwstr>Aumer</vt:lpwstr>
  </property>
  <property fmtid="{D5CDD505-2E9C-101B-9397-08002B2CF9AE}" pid="10" name="FSC#EIBPRECONFIG@1.1001:EIBApprovedBySubst">
    <vt:lpwstr/>
  </property>
  <property fmtid="{D5CDD505-2E9C-101B-9397-08002B2CF9AE}" pid="11" name="FSC#EIBPRECONFIG@1.1001:EIBApprovedByTitle">
    <vt:lpwstr>Mag. Michael Aumer</vt:lpwstr>
  </property>
  <property fmtid="{D5CDD505-2E9C-101B-9397-08002B2CF9AE}" pid="12" name="FSC#EIBPRECONFIG@1.1001:EIBApprovedByPostTitle">
    <vt:lpwstr/>
  </property>
  <property fmtid="{D5CDD505-2E9C-101B-9397-08002B2CF9AE}" pid="13" name="FSC#EIBPRECONFIG@1.1001:EIBDepartment">
    <vt:lpwstr>BMK - VI/6 (Energieeffizienz und Wärme)</vt:lpwstr>
  </property>
  <property fmtid="{D5CDD505-2E9C-101B-9397-08002B2CF9AE}" pid="14" name="FSC#EIBPRECONFIG@1.1001:EIBDispatchedBy">
    <vt:lpwstr/>
  </property>
  <property fmtid="{D5CDD505-2E9C-101B-9397-08002B2CF9AE}" pid="15" name="FSC#EIBPRECONFIG@1.1001:EIBDispatchedByPostTitle">
    <vt:lpwstr/>
  </property>
  <property fmtid="{D5CDD505-2E9C-101B-9397-08002B2CF9AE}" pid="16" name="FSC#EIBPRECONFIG@1.1001:ExtRefInc">
    <vt:lpwstr/>
  </property>
  <property fmtid="{D5CDD505-2E9C-101B-9397-08002B2CF9AE}" pid="17" name="FSC#EIBPRECONFIG@1.1001:IncomingAddrdate">
    <vt:lpwstr/>
  </property>
  <property fmtid="{D5CDD505-2E9C-101B-9397-08002B2CF9AE}" pid="18" name="FSC#EIBPRECONFIG@1.1001:IncomingDelivery">
    <vt:lpwstr/>
  </property>
  <property fmtid="{D5CDD505-2E9C-101B-9397-08002B2CF9AE}" pid="19" name="FSC#EIBPRECONFIG@1.1001:OwnerEmail">
    <vt:lpwstr>CLAUDIA.PETE@BMK.GV.AT</vt:lpwstr>
  </property>
  <property fmtid="{D5CDD505-2E9C-101B-9397-08002B2CF9AE}" pid="20" name="FSC#EIBPRECONFIG@1.1001:FileOUEmail">
    <vt:lpwstr>vi-6@bmk.gv.at</vt:lpwstr>
  </property>
  <property fmtid="{D5CDD505-2E9C-101B-9397-08002B2CF9AE}" pid="21" name="FSC#EIBPRECONFIG@1.1001:OUEmail">
    <vt:lpwstr>vi-6@bmk.gv.at</vt:lpwstr>
  </property>
  <property fmtid="{D5CDD505-2E9C-101B-9397-08002B2CF9AE}" pid="22" name="FSC#EIBPRECONFIG@1.1001:OwnerGender">
    <vt:lpwstr>Weiblich</vt:lpwstr>
  </property>
  <property fmtid="{D5CDD505-2E9C-101B-9397-08002B2CF9AE}" pid="23" name="FSC#EIBPRECONFIG@1.1001:Priority">
    <vt:lpwstr>Nein</vt:lpwstr>
  </property>
  <property fmtid="{D5CDD505-2E9C-101B-9397-08002B2CF9AE}" pid="24" name="FSC#EIBPRECONFIG@1.1001:PreviousFiles">
    <vt:lpwstr>2023-0.310.887 (BMK/Energieeffizienz)</vt:lpwstr>
  </property>
  <property fmtid="{D5CDD505-2E9C-101B-9397-08002B2CF9AE}" pid="25" name="FSC#EIBPRECONFIG@1.1001:NextFiles">
    <vt:lpwstr/>
  </property>
  <property fmtid="{D5CDD505-2E9C-101B-9397-08002B2CF9AE}" pid="26" name="FSC#EIBPRECONFIG@1.1001:RelatedFiles">
    <vt:lpwstr/>
  </property>
  <property fmtid="{D5CDD505-2E9C-101B-9397-08002B2CF9AE}" pid="27" name="FSC#EIBPRECONFIG@1.1001:CompletedOrdinals">
    <vt:lpwstr/>
  </property>
  <property fmtid="{D5CDD505-2E9C-101B-9397-08002B2CF9AE}" pid="28" name="FSC#EIBPRECONFIG@1.1001:NrAttachments">
    <vt:lpwstr/>
  </property>
  <property fmtid="{D5CDD505-2E9C-101B-9397-08002B2CF9AE}" pid="29" name="FSC#EIBPRECONFIG@1.1001:Attachments">
    <vt:lpwstr/>
  </property>
  <property fmtid="{D5CDD505-2E9C-101B-9397-08002B2CF9AE}" pid="30" name="FSC#EIBPRECONFIG@1.1001:SubjectArea">
    <vt:lpwstr>Energieeffizienz</vt:lpwstr>
  </property>
  <property fmtid="{D5CDD505-2E9C-101B-9397-08002B2CF9AE}" pid="31" name="FSC#EIBPRECONFIG@1.1001:Recipients">
    <vt:lpwstr/>
  </property>
  <property fmtid="{D5CDD505-2E9C-101B-9397-08002B2CF9AE}" pid="32" name="FSC#EIBPRECONFIG@1.1001:Classified">
    <vt:lpwstr/>
  </property>
  <property fmtid="{D5CDD505-2E9C-101B-9397-08002B2CF9AE}" pid="33" name="FSC#EIBPRECONFIG@1.1001:Deadline">
    <vt:lpwstr/>
  </property>
  <property fmtid="{D5CDD505-2E9C-101B-9397-08002B2CF9AE}" pid="34" name="FSC#EIBPRECONFIG@1.1001:SettlementSubj">
    <vt:lpwstr/>
  </property>
  <property fmtid="{D5CDD505-2E9C-101B-9397-08002B2CF9AE}" pid="35" name="FSC#EIBPRECONFIG@1.1001:OUAddr">
    <vt:lpwstr>Stubenring 1, 1010 Wien</vt:lpwstr>
  </property>
  <property fmtid="{D5CDD505-2E9C-101B-9397-08002B2CF9AE}" pid="36" name="FSC#EIBPRECONFIG@1.1001:FileOUName">
    <vt:lpwstr>BMK - VI/6 (Energieeffizienz und Wärme)</vt:lpwstr>
  </property>
  <property fmtid="{D5CDD505-2E9C-101B-9397-08002B2CF9AE}" pid="37" name="FSC#EIBPRECONFIG@1.1001:FileOUDescr">
    <vt:lpwstr/>
  </property>
  <property fmtid="{D5CDD505-2E9C-101B-9397-08002B2CF9AE}" pid="38" name="FSC#EIBPRECONFIG@1.1001:OUDescr">
    <vt:lpwstr/>
  </property>
  <property fmtid="{D5CDD505-2E9C-101B-9397-08002B2CF9AE}" pid="39" name="FSC#EIBPRECONFIG@1.1001:Signatures">
    <vt:lpwstr>Abzeichnen_x000d_
Abzeichnen_x000d_
Genehmigt</vt:lpwstr>
  </property>
  <property fmtid="{D5CDD505-2E9C-101B-9397-08002B2CF9AE}" pid="40" name="FSC#EIBPRECONFIG@1.1001:currentuser">
    <vt:lpwstr>COO.3000.100.1.939549</vt:lpwstr>
  </property>
  <property fmtid="{D5CDD505-2E9C-101B-9397-08002B2CF9AE}" pid="41" name="FSC#EIBPRECONFIG@1.1001:currentuserrolegroup">
    <vt:lpwstr>COO.3000.100.1.5160</vt:lpwstr>
  </property>
  <property fmtid="{D5CDD505-2E9C-101B-9397-08002B2CF9AE}" pid="42" name="FSC#EIBPRECONFIG@1.1001:currentuserroleposition">
    <vt:lpwstr>COO.1.1001.1.4328</vt:lpwstr>
  </property>
  <property fmtid="{D5CDD505-2E9C-101B-9397-08002B2CF9AE}" pid="43" name="FSC#EIBPRECONFIG@1.1001:currentuserroot">
    <vt:lpwstr>COO.3000.106.2.2717388</vt:lpwstr>
  </property>
  <property fmtid="{D5CDD505-2E9C-101B-9397-08002B2CF9AE}" pid="44" name="FSC#EIBPRECONFIG@1.1001:toplevelobject">
    <vt:lpwstr>COO.3000.106.14.3116337</vt:lpwstr>
  </property>
  <property fmtid="{D5CDD505-2E9C-101B-9397-08002B2CF9AE}" pid="45" name="FSC#EIBPRECONFIG@1.1001:objchangedby">
    <vt:lpwstr>Mag. Michael Aumer</vt:lpwstr>
  </property>
  <property fmtid="{D5CDD505-2E9C-101B-9397-08002B2CF9AE}" pid="46" name="FSC#EIBPRECONFIG@1.1001:objchangedbyPostTitle">
    <vt:lpwstr/>
  </property>
  <property fmtid="{D5CDD505-2E9C-101B-9397-08002B2CF9AE}" pid="47" name="FSC#EIBPRECONFIG@1.1001:objchangedat">
    <vt:lpwstr>24.05.2023</vt:lpwstr>
  </property>
  <property fmtid="{D5CDD505-2E9C-101B-9397-08002B2CF9AE}" pid="48" name="FSC#EIBPRECONFIG@1.1001:objname">
    <vt:lpwstr>Abfrage des ermittelten Energieeinsparziels bis 2030 gemäß Art. 6 EED III</vt:lpwstr>
  </property>
  <property fmtid="{D5CDD505-2E9C-101B-9397-08002B2CF9AE}" pid="49" name="FSC#EIBPRECONFIG@1.1001:EIBProcessResponsiblePhone">
    <vt:lpwstr>+43 1 71162 608304</vt:lpwstr>
  </property>
  <property fmtid="{D5CDD505-2E9C-101B-9397-08002B2CF9AE}" pid="50" name="FSC#EIBPRECONFIG@1.1001:EIBProcessResponsibleMail">
    <vt:lpwstr>EVA.DOLAK@BMK.GV.AT</vt:lpwstr>
  </property>
  <property fmtid="{D5CDD505-2E9C-101B-9397-08002B2CF9AE}" pid="51" name="FSC#EIBPRECONFIG@1.1001:EIBProcessResponsibleFax">
    <vt:lpwstr/>
  </property>
  <property fmtid="{D5CDD505-2E9C-101B-9397-08002B2CF9AE}" pid="52" name="FSC#EIBPRECONFIG@1.1001:EIBProcessResponsiblePostTitle">
    <vt:lpwstr/>
  </property>
  <property fmtid="{D5CDD505-2E9C-101B-9397-08002B2CF9AE}" pid="53" name="FSC#EIBPRECONFIG@1.1001:EIBProcessResponsible">
    <vt:lpwstr>DI Eva Dolak</vt:lpwstr>
  </property>
  <property fmtid="{D5CDD505-2E9C-101B-9397-08002B2CF9AE}" pid="54" name="FSC#EIBPRECONFIG@1.1001:FileResponsibleFullName">
    <vt:lpwstr>DI Eva Dolak</vt:lpwstr>
  </property>
  <property fmtid="{D5CDD505-2E9C-101B-9397-08002B2CF9AE}" pid="55" name="FSC#EIBPRECONFIG@1.1001:FileResponsibleFirstnameSurname">
    <vt:lpwstr>Eva Dolak</vt:lpwstr>
  </property>
  <property fmtid="{D5CDD505-2E9C-101B-9397-08002B2CF9AE}" pid="56" name="FSC#EIBPRECONFIG@1.1001:FileResponsibleEmail">
    <vt:lpwstr>EVA.DOLAK@BMK.GV.AT</vt:lpwstr>
  </property>
  <property fmtid="{D5CDD505-2E9C-101B-9397-08002B2CF9AE}" pid="57" name="FSC#EIBPRECONFIG@1.1001:FileResponsibleExtension">
    <vt:lpwstr>+43 1 71162 608304</vt:lpwstr>
  </property>
  <property fmtid="{D5CDD505-2E9C-101B-9397-08002B2CF9AE}" pid="58" name="FSC#EIBPRECONFIG@1.1001:FileResponsibleFaxExtension">
    <vt:lpwstr/>
  </property>
  <property fmtid="{D5CDD505-2E9C-101B-9397-08002B2CF9AE}" pid="59" name="FSC#EIBPRECONFIG@1.1001:FileResponsibleGender">
    <vt:lpwstr>Weiblich</vt:lpwstr>
  </property>
  <property fmtid="{D5CDD505-2E9C-101B-9397-08002B2CF9AE}" pid="60" name="FSC#EIBPRECONFIG@1.1001:FileResponsibleAddr">
    <vt:lpwstr>Radetzkystraße 2, 1030 Wien</vt:lpwstr>
  </property>
  <property fmtid="{D5CDD505-2E9C-101B-9397-08002B2CF9AE}" pid="61" name="FSC#EIBPRECONFIG@1.1001:OwnerPostTitle">
    <vt:lpwstr/>
  </property>
  <property fmtid="{D5CDD505-2E9C-101B-9397-08002B2CF9AE}" pid="62" name="FSC#EIBPRECONFIG@1.1001:OwnerAddr">
    <vt:lpwstr>Radetzkystraße 2, 1030 Wien</vt:lpwstr>
  </property>
  <property fmtid="{D5CDD505-2E9C-101B-9397-08002B2CF9AE}" pid="63" name="FSC#EIBPRECONFIG@1.1001:IsFileAttachment">
    <vt:lpwstr>Ja</vt:lpwstr>
  </property>
  <property fmtid="{D5CDD505-2E9C-101B-9397-08002B2CF9AE}" pid="64" name="FSC#EIBPRECONFIG@1.1001:AddrTelefon">
    <vt:lpwstr/>
  </property>
  <property fmtid="{D5CDD505-2E9C-101B-9397-08002B2CF9AE}" pid="65" name="FSC#EIBPRECONFIG@1.1001:AddrGeburtsdatum">
    <vt:lpwstr/>
  </property>
  <property fmtid="{D5CDD505-2E9C-101B-9397-08002B2CF9AE}" pid="66" name="FSC#EIBPRECONFIG@1.1001:AddrGeboren_am_2">
    <vt:lpwstr/>
  </property>
  <property fmtid="{D5CDD505-2E9C-101B-9397-08002B2CF9AE}" pid="67" name="FSC#EIBPRECONFIG@1.1001:AddrBundesland">
    <vt:lpwstr/>
  </property>
  <property fmtid="{D5CDD505-2E9C-101B-9397-08002B2CF9AE}" pid="68" name="FSC#EIBPRECONFIG@1.1001:AddrBezeichnung">
    <vt:lpwstr/>
  </property>
  <property fmtid="{D5CDD505-2E9C-101B-9397-08002B2CF9AE}" pid="69" name="FSC#EIBPRECONFIG@1.1001:AddrGruppeName_vollstaendig">
    <vt:lpwstr/>
  </property>
  <property fmtid="{D5CDD505-2E9C-101B-9397-08002B2CF9AE}" pid="70" name="FSC#EIBPRECONFIG@1.1001:AddrAdresseBeschreibung">
    <vt:lpwstr/>
  </property>
  <property fmtid="{D5CDD505-2E9C-101B-9397-08002B2CF9AE}" pid="71" name="FSC#EIBPRECONFIG@1.1001:AddrName_Ergaenzung">
    <vt:lpwstr/>
  </property>
  <property fmtid="{D5CDD505-2E9C-101B-9397-08002B2CF9AE}" pid="72" name="FSC#COOELAK@1.1001:Subject">
    <vt:lpwstr>Art. 6 EED III, Ergänzende Information zum Schreiben vom 28.4.2023 zur erforderlichem Gebäudeerhebung und zur Berechnung des 2030-Energieeinsparziels von öffentlichen Gebäuden für die Meldung an die EK bis Ende 2023</vt:lpwstr>
  </property>
  <property fmtid="{D5CDD505-2E9C-101B-9397-08002B2CF9AE}" pid="73" name="FSC#COOELAK@1.1001:FileReference">
    <vt:lpwstr>2023-0.380.104</vt:lpwstr>
  </property>
  <property fmtid="{D5CDD505-2E9C-101B-9397-08002B2CF9AE}" pid="74" name="FSC#COOELAK@1.1001:FileRefYear">
    <vt:lpwstr>2023</vt:lpwstr>
  </property>
  <property fmtid="{D5CDD505-2E9C-101B-9397-08002B2CF9AE}" pid="75" name="FSC#COOELAK@1.1001:FileRefOrdinal">
    <vt:lpwstr>380104</vt:lpwstr>
  </property>
  <property fmtid="{D5CDD505-2E9C-101B-9397-08002B2CF9AE}" pid="76" name="FSC#COOELAK@1.1001:FileRefOU">
    <vt:lpwstr>VI/6</vt:lpwstr>
  </property>
  <property fmtid="{D5CDD505-2E9C-101B-9397-08002B2CF9AE}" pid="77" name="FSC#COOELAK@1.1001:Organization">
    <vt:lpwstr/>
  </property>
  <property fmtid="{D5CDD505-2E9C-101B-9397-08002B2CF9AE}" pid="78" name="FSC#COOELAK@1.1001:Owner">
    <vt:lpwstr>Claudia Pete</vt:lpwstr>
  </property>
  <property fmtid="{D5CDD505-2E9C-101B-9397-08002B2CF9AE}" pid="79" name="FSC#COOELAK@1.1001:OwnerExtension">
    <vt:lpwstr>+43 1 71162 603025</vt:lpwstr>
  </property>
  <property fmtid="{D5CDD505-2E9C-101B-9397-08002B2CF9AE}" pid="80" name="FSC#COOELAK@1.1001:OwnerFaxExtension">
    <vt:lpwstr/>
  </property>
  <property fmtid="{D5CDD505-2E9C-101B-9397-08002B2CF9AE}" pid="81" name="FSC#COOELAK@1.1001:DispatchedBy">
    <vt:lpwstr/>
  </property>
  <property fmtid="{D5CDD505-2E9C-101B-9397-08002B2CF9AE}" pid="82" name="FSC#COOELAK@1.1001:DispatchedAt">
    <vt:lpwstr/>
  </property>
  <property fmtid="{D5CDD505-2E9C-101B-9397-08002B2CF9AE}" pid="83" name="FSC#COOELAK@1.1001:ApprovedBy">
    <vt:lpwstr/>
  </property>
  <property fmtid="{D5CDD505-2E9C-101B-9397-08002B2CF9AE}" pid="84" name="FSC#COOELAK@1.1001:ApprovedAt">
    <vt:lpwstr/>
  </property>
  <property fmtid="{D5CDD505-2E9C-101B-9397-08002B2CF9AE}" pid="85" name="FSC#COOELAK@1.1001:Department">
    <vt:lpwstr>BMK - VI/6 (Energieeffizienz und Wärme)</vt:lpwstr>
  </property>
  <property fmtid="{D5CDD505-2E9C-101B-9397-08002B2CF9AE}" pid="86" name="FSC#COOELAK@1.1001:CreatedAt">
    <vt:lpwstr>22.05.2023</vt:lpwstr>
  </property>
  <property fmtid="{D5CDD505-2E9C-101B-9397-08002B2CF9AE}" pid="87" name="FSC#COOELAK@1.1001:OU">
    <vt:lpwstr>BMK - VI/6 (Energieeffizienz und Wärme)</vt:lpwstr>
  </property>
  <property fmtid="{D5CDD505-2E9C-101B-9397-08002B2CF9AE}" pid="88" name="FSC#COOELAK@1.1001:Priority">
    <vt:lpwstr> ()</vt:lpwstr>
  </property>
  <property fmtid="{D5CDD505-2E9C-101B-9397-08002B2CF9AE}" pid="89" name="FSC#COOELAK@1.1001:ObjBarCode">
    <vt:lpwstr>*COO.3000.106.14.3116425*</vt:lpwstr>
  </property>
  <property fmtid="{D5CDD505-2E9C-101B-9397-08002B2CF9AE}" pid="90" name="FSC#COOELAK@1.1001:RefBarCode">
    <vt:lpwstr/>
  </property>
  <property fmtid="{D5CDD505-2E9C-101B-9397-08002B2CF9AE}" pid="91" name="FSC#COOELAK@1.1001:FileRefBarCode">
    <vt:lpwstr>*2023-0.380.104*</vt:lpwstr>
  </property>
  <property fmtid="{D5CDD505-2E9C-101B-9397-08002B2CF9AE}" pid="92" name="FSC#COOELAK@1.1001:ExternalRef">
    <vt:lpwstr/>
  </property>
  <property fmtid="{D5CDD505-2E9C-101B-9397-08002B2CF9AE}" pid="93" name="FSC#COOELAK@1.1001:IncomingNumber">
    <vt:lpwstr/>
  </property>
  <property fmtid="{D5CDD505-2E9C-101B-9397-08002B2CF9AE}" pid="94" name="FSC#COOELAK@1.1001:IncomingSubject">
    <vt:lpwstr/>
  </property>
  <property fmtid="{D5CDD505-2E9C-101B-9397-08002B2CF9AE}" pid="95" name="FSC#COOELAK@1.1001:ProcessResponsible">
    <vt:lpwstr>Dolak, Eva DI</vt:lpwstr>
  </property>
  <property fmtid="{D5CDD505-2E9C-101B-9397-08002B2CF9AE}" pid="96" name="FSC#COOELAK@1.1001:ProcessResponsiblePhone">
    <vt:lpwstr>+43 1 71162 608304</vt:lpwstr>
  </property>
  <property fmtid="{D5CDD505-2E9C-101B-9397-08002B2CF9AE}" pid="97" name="FSC#COOELAK@1.1001:ProcessResponsibleMail">
    <vt:lpwstr>EVA.DOLAK@BMK.GV.AT</vt:lpwstr>
  </property>
  <property fmtid="{D5CDD505-2E9C-101B-9397-08002B2CF9AE}" pid="98" name="FSC#COOELAK@1.1001:ProcessResponsibleFax">
    <vt:lpwstr/>
  </property>
  <property fmtid="{D5CDD505-2E9C-101B-9397-08002B2CF9AE}" pid="99" name="FSC#COOELAK@1.1001:ApproverFirstName">
    <vt:lpwstr/>
  </property>
  <property fmtid="{D5CDD505-2E9C-101B-9397-08002B2CF9AE}" pid="100" name="FSC#COOELAK@1.1001:ApproverSurName">
    <vt:lpwstr/>
  </property>
  <property fmtid="{D5CDD505-2E9C-101B-9397-08002B2CF9AE}" pid="101" name="FSC#COOELAK@1.1001:ApproverTitle">
    <vt:lpwstr/>
  </property>
  <property fmtid="{D5CDD505-2E9C-101B-9397-08002B2CF9AE}" pid="102" name="FSC#COOELAK@1.1001:ExternalDate">
    <vt:lpwstr/>
  </property>
  <property fmtid="{D5CDD505-2E9C-101B-9397-08002B2CF9AE}" pid="103" name="FSC#COOELAK@1.1001:SettlementApprovedAt">
    <vt:lpwstr/>
  </property>
  <property fmtid="{D5CDD505-2E9C-101B-9397-08002B2CF9AE}" pid="104" name="FSC#COOELAK@1.1001:BaseNumber">
    <vt:lpwstr>540.300</vt:lpwstr>
  </property>
  <property fmtid="{D5CDD505-2E9C-101B-9397-08002B2CF9AE}" pid="105" name="FSC#COOELAK@1.1001:CurrentUserRolePos">
    <vt:lpwstr>Sachbearbeiter/in</vt:lpwstr>
  </property>
  <property fmtid="{D5CDD505-2E9C-101B-9397-08002B2CF9AE}" pid="106" name="FSC#COOELAK@1.1001:CurrentUserEmail">
    <vt:lpwstr>CLAUDIA.PETE@BMK.GV.AT</vt:lpwstr>
  </property>
  <property fmtid="{D5CDD505-2E9C-101B-9397-08002B2CF9AE}" pid="107" name="FSC#ELAKGOV@1.1001:PersonalSubjGender">
    <vt:lpwstr/>
  </property>
  <property fmtid="{D5CDD505-2E9C-101B-9397-08002B2CF9AE}" pid="108" name="FSC#ELAKGOV@1.1001:PersonalSubjFirstName">
    <vt:lpwstr/>
  </property>
  <property fmtid="{D5CDD505-2E9C-101B-9397-08002B2CF9AE}" pid="109" name="FSC#ELAKGOV@1.1001:PersonalSubjSurName">
    <vt:lpwstr/>
  </property>
  <property fmtid="{D5CDD505-2E9C-101B-9397-08002B2CF9AE}" pid="110" name="FSC#ELAKGOV@1.1001:PersonalSubjSalutation">
    <vt:lpwstr/>
  </property>
  <property fmtid="{D5CDD505-2E9C-101B-9397-08002B2CF9AE}" pid="111" name="FSC#ELAKGOV@1.1001:PersonalSubjAddress">
    <vt:lpwstr/>
  </property>
  <property fmtid="{D5CDD505-2E9C-101B-9397-08002B2CF9AE}" pid="112" name="FSC#ATSTATECFG@1.1001:Office">
    <vt:lpwstr/>
  </property>
  <property fmtid="{D5CDD505-2E9C-101B-9397-08002B2CF9AE}" pid="113" name="FSC#ATSTATECFG@1.1001:Agent">
    <vt:lpwstr/>
  </property>
  <property fmtid="{D5CDD505-2E9C-101B-9397-08002B2CF9AE}" pid="114" name="FSC#ATSTATECFG@1.1001:AgentPhone">
    <vt:lpwstr/>
  </property>
  <property fmtid="{D5CDD505-2E9C-101B-9397-08002B2CF9AE}" pid="115" name="FSC#ATSTATECFG@1.1001:DepartmentFax">
    <vt:lpwstr/>
  </property>
  <property fmtid="{D5CDD505-2E9C-101B-9397-08002B2CF9AE}" pid="116" name="FSC#ATSTATECFG@1.1001:DepartmentEmail">
    <vt:lpwstr/>
  </property>
  <property fmtid="{D5CDD505-2E9C-101B-9397-08002B2CF9AE}" pid="117" name="FSC#ATSTATECFG@1.1001:SubfileDate">
    <vt:lpwstr/>
  </property>
  <property fmtid="{D5CDD505-2E9C-101B-9397-08002B2CF9AE}" pid="118" name="FSC#ATSTATECFG@1.1001:SubfileSubject">
    <vt:lpwstr/>
  </property>
  <property fmtid="{D5CDD505-2E9C-101B-9397-08002B2CF9AE}" pid="119" name="FSC#ATSTATECFG@1.1001:DepartmentZipCode">
    <vt:lpwstr/>
  </property>
  <property fmtid="{D5CDD505-2E9C-101B-9397-08002B2CF9AE}" pid="120" name="FSC#ATSTATECFG@1.1001:DepartmentCountry">
    <vt:lpwstr/>
  </property>
  <property fmtid="{D5CDD505-2E9C-101B-9397-08002B2CF9AE}" pid="121" name="FSC#ATSTATECFG@1.1001:DepartmentCity">
    <vt:lpwstr/>
  </property>
  <property fmtid="{D5CDD505-2E9C-101B-9397-08002B2CF9AE}" pid="122" name="FSC#ATSTATECFG@1.1001:DepartmentStreet">
    <vt:lpwstr/>
  </property>
  <property fmtid="{D5CDD505-2E9C-101B-9397-08002B2CF9AE}" pid="123" name="FSC#CCAPRECONFIGG@15.1001:DepartmentON">
    <vt:lpwstr/>
  </property>
  <property fmtid="{D5CDD505-2E9C-101B-9397-08002B2CF9AE}" pid="124" name="FSC#CCAPRECONFIGG@15.1001:DepartmentWebsite">
    <vt:lpwstr/>
  </property>
  <property fmtid="{D5CDD505-2E9C-101B-9397-08002B2CF9AE}" pid="125" name="FSC#ATSTATECFG@1.1001:DepartmentDVR">
    <vt:lpwstr/>
  </property>
  <property fmtid="{D5CDD505-2E9C-101B-9397-08002B2CF9AE}" pid="126" name="FSC#ATSTATECFG@1.1001:DepartmentUID">
    <vt:lpwstr/>
  </property>
  <property fmtid="{D5CDD505-2E9C-101B-9397-08002B2CF9AE}" pid="127" name="FSC#ATSTATECFG@1.1001:SubfileReference">
    <vt:lpwstr/>
  </property>
  <property fmtid="{D5CDD505-2E9C-101B-9397-08002B2CF9AE}" pid="128" name="FSC#ATSTATECFG@1.1001:Clause">
    <vt:lpwstr/>
  </property>
  <property fmtid="{D5CDD505-2E9C-101B-9397-08002B2CF9AE}" pid="129" name="FSC#ATSTATECFG@1.1001:ApprovedSignature">
    <vt:lpwstr/>
  </property>
  <property fmtid="{D5CDD505-2E9C-101B-9397-08002B2CF9AE}" pid="130" name="FSC#ATSTATECFG@1.1001:BankAccount">
    <vt:lpwstr/>
  </property>
  <property fmtid="{D5CDD505-2E9C-101B-9397-08002B2CF9AE}" pid="131" name="FSC#ATSTATECFG@1.1001:BankAccountOwner">
    <vt:lpwstr/>
  </property>
  <property fmtid="{D5CDD505-2E9C-101B-9397-08002B2CF9AE}" pid="132" name="FSC#ATSTATECFG@1.1001:BankInstitute">
    <vt:lpwstr/>
  </property>
  <property fmtid="{D5CDD505-2E9C-101B-9397-08002B2CF9AE}" pid="133" name="FSC#ATSTATECFG@1.1001:BankAccountID">
    <vt:lpwstr/>
  </property>
  <property fmtid="{D5CDD505-2E9C-101B-9397-08002B2CF9AE}" pid="134" name="FSC#ATSTATECFG@1.1001:BankAccountIBAN">
    <vt:lpwstr/>
  </property>
  <property fmtid="{D5CDD505-2E9C-101B-9397-08002B2CF9AE}" pid="135" name="FSC#ATSTATECFG@1.1001:BankAccountBIC">
    <vt:lpwstr/>
  </property>
  <property fmtid="{D5CDD505-2E9C-101B-9397-08002B2CF9AE}" pid="136" name="FSC#ATSTATECFG@1.1001:BankName">
    <vt:lpwstr/>
  </property>
  <property fmtid="{D5CDD505-2E9C-101B-9397-08002B2CF9AE}" pid="137" name="FSC#COOELAK@1.1001:ObjectAddressees">
    <vt:lpwstr/>
  </property>
  <property fmtid="{D5CDD505-2E9C-101B-9397-08002B2CF9AE}" pid="138" name="FSC#COOELAK@1.1001:replyreference">
    <vt:lpwstr/>
  </property>
  <property fmtid="{D5CDD505-2E9C-101B-9397-08002B2CF9AE}" pid="139" name="FSC#COOELAK@1.1001:OfficeHours">
    <vt:lpwstr/>
  </property>
  <property fmtid="{D5CDD505-2E9C-101B-9397-08002B2CF9AE}" pid="140" name="FSC#COOELAK@1.1001:FileRefOULong">
    <vt:lpwstr>Energieeffizienz und Wärme</vt:lpwstr>
  </property>
  <property fmtid="{D5CDD505-2E9C-101B-9397-08002B2CF9AE}" pid="141" name="FSC#ATPRECONFIG@1.1001:ChargePreview">
    <vt:lpwstr/>
  </property>
  <property fmtid="{D5CDD505-2E9C-101B-9397-08002B2CF9AE}" pid="142" name="FSC#ATSTATECFG@1.1001:ExternalFile">
    <vt:lpwstr/>
  </property>
  <property fmtid="{D5CDD505-2E9C-101B-9397-08002B2CF9AE}" pid="143" name="FSC#SAPConfigSettingsSC@101.9800:FMM_ABP_NUMMER">
    <vt:lpwstr/>
  </property>
  <property fmtid="{D5CDD505-2E9C-101B-9397-08002B2CF9AE}" pid="144" name="FSC#SAPConfigSettingsSC@101.9800:FMM_ABLEHNGRUND">
    <vt:lpwstr/>
  </property>
  <property fmtid="{D5CDD505-2E9C-101B-9397-08002B2CF9AE}" pid="145" name="FSC#SAPConfigSettingsSC@101.9800:FMM_ADRESSE_ALLGEMEINES_SCHREIBEN">
    <vt:lpwstr/>
  </property>
  <property fmtid="{D5CDD505-2E9C-101B-9397-08002B2CF9AE}" pid="146" name="FSC#SAPConfigSettingsSC@101.9800:FMM_GRANTOR_ADDRESS">
    <vt:lpwstr/>
  </property>
  <property fmtid="{D5CDD505-2E9C-101B-9397-08002B2CF9AE}" pid="147" name="FSC#SAPConfigSettingsSC@101.9800:FMM_BIC_ALTERNATIV">
    <vt:lpwstr/>
  </property>
  <property fmtid="{D5CDD505-2E9C-101B-9397-08002B2CF9AE}" pid="148" name="FSC#SAPConfigSettingsSC@101.9800:FMM_IBAN_ALTERNATIV">
    <vt:lpwstr/>
  </property>
  <property fmtid="{D5CDD505-2E9C-101B-9397-08002B2CF9AE}" pid="149" name="FSC#SAPConfigSettingsSC@101.9800:FMM_CONTACT_PERSON">
    <vt:lpwstr/>
  </property>
  <property fmtid="{D5CDD505-2E9C-101B-9397-08002B2CF9AE}" pid="150" name="FSC#SAPConfigSettingsSC@101.9800:FMM_ANTRAGSBESCHREIBUNG">
    <vt:lpwstr/>
  </property>
  <property fmtid="{D5CDD505-2E9C-101B-9397-08002B2CF9AE}" pid="151" name="FSC#SAPConfigSettingsSC@101.9800:FMM_ZANTRAGDATUM">
    <vt:lpwstr/>
  </property>
  <property fmtid="{D5CDD505-2E9C-101B-9397-08002B2CF9AE}" pid="152" name="FSC#SAPConfigSettingsSC@101.9800:FMM_ANZAHL_DER_POS_ANTRAG">
    <vt:lpwstr/>
  </property>
  <property fmtid="{D5CDD505-2E9C-101B-9397-08002B2CF9AE}" pid="153" name="FSC#SAPConfigSettingsSC@101.9800:FMM_ANZAHL_DER_POS_BEWILLIGUNG">
    <vt:lpwstr/>
  </property>
  <property fmtid="{D5CDD505-2E9C-101B-9397-08002B2CF9AE}" pid="154" name="FSC#SAPConfigSettingsSC@101.9800:FMM_AUFWANDSART_ID">
    <vt:lpwstr/>
  </property>
  <property fmtid="{D5CDD505-2E9C-101B-9397-08002B2CF9AE}" pid="155" name="FSC#SAPConfigSettingsSC@101.9800:FMM_AUFWANDSART_TEXT">
    <vt:lpwstr/>
  </property>
  <property fmtid="{D5CDD505-2E9C-101B-9397-08002B2CF9AE}" pid="156" name="FSC#SAPConfigSettingsSC@101.9800:FMM_SWIFT_BIC">
    <vt:lpwstr/>
  </property>
  <property fmtid="{D5CDD505-2E9C-101B-9397-08002B2CF9AE}" pid="157" name="FSC#SAPConfigSettingsSC@101.9800:FMM_IBAN">
    <vt:lpwstr/>
  </property>
  <property fmtid="{D5CDD505-2E9C-101B-9397-08002B2CF9AE}" pid="158" name="FSC#SAPConfigSettingsSC@101.9800:FMM_BEANTRAGTER_BETRAG">
    <vt:lpwstr/>
  </property>
  <property fmtid="{D5CDD505-2E9C-101B-9397-08002B2CF9AE}" pid="159" name="FSC#SAPConfigSettingsSC@101.9800:FMM_BEANTRAGTER_BETRAG_WORT">
    <vt:lpwstr/>
  </property>
  <property fmtid="{D5CDD505-2E9C-101B-9397-08002B2CF9AE}" pid="160" name="FSC#SAPConfigSettingsSC@101.9800:FMM_BILL_DATE">
    <vt:lpwstr/>
  </property>
  <property fmtid="{D5CDD505-2E9C-101B-9397-08002B2CF9AE}" pid="161" name="FSC#SAPConfigSettingsSC@101.9800:FMM_DATUM_DES_ANSUCHENS">
    <vt:lpwstr/>
  </property>
  <property fmtid="{D5CDD505-2E9C-101B-9397-08002B2CF9AE}" pid="162" name="FSC#SAPConfigSettingsSC@101.9800:FMM_ERGEBNIS_DER_ANTRAGSPRUEFUNG">
    <vt:lpwstr/>
  </property>
  <property fmtid="{D5CDD505-2E9C-101B-9397-08002B2CF9AE}" pid="163" name="FSC#SAPConfigSettingsSC@101.9800:FMM_ERSTELLUNGSDATUM_PLUS_35T">
    <vt:lpwstr/>
  </property>
  <property fmtid="{D5CDD505-2E9C-101B-9397-08002B2CF9AE}" pid="164" name="FSC#SAPConfigSettingsSC@101.9800:FMM_EXT_KEY">
    <vt:lpwstr/>
  </property>
  <property fmtid="{D5CDD505-2E9C-101B-9397-08002B2CF9AE}" pid="165" name="FSC#SAPConfigSettingsSC@101.9800:FMM_VORGESCHLAGENER_BETRAG">
    <vt:lpwstr/>
  </property>
  <property fmtid="{D5CDD505-2E9C-101B-9397-08002B2CF9AE}" pid="166" name="FSC#SAPConfigSettingsSC@101.9800:FMM_GRANTOR">
    <vt:lpwstr/>
  </property>
  <property fmtid="{D5CDD505-2E9C-101B-9397-08002B2CF9AE}" pid="167" name="FSC#SAPConfigSettingsSC@101.9800:FMM_GRM_VAL_TO">
    <vt:lpwstr/>
  </property>
  <property fmtid="{D5CDD505-2E9C-101B-9397-08002B2CF9AE}" pid="168" name="FSC#SAPConfigSettingsSC@101.9800:FMM_GRM_VAL_FROM">
    <vt:lpwstr/>
  </property>
  <property fmtid="{D5CDD505-2E9C-101B-9397-08002B2CF9AE}" pid="169" name="FSC#SAPConfigSettingsSC@101.9800:FMM_FREITEXT_ALLGEMEINES_SCHREIBEN">
    <vt:lpwstr/>
  </property>
  <property fmtid="{D5CDD505-2E9C-101B-9397-08002B2CF9AE}" pid="170" name="FSC#SAPConfigSettingsSC@101.9800:FMM_GESAMTBETRAG">
    <vt:lpwstr/>
  </property>
  <property fmtid="{D5CDD505-2E9C-101B-9397-08002B2CF9AE}" pid="171" name="FSC#SAPConfigSettingsSC@101.9800:FMM_GESAMTBETRAG_WORT">
    <vt:lpwstr/>
  </property>
  <property fmtid="{D5CDD505-2E9C-101B-9397-08002B2CF9AE}" pid="172" name="FSC#SAPConfigSettingsSC@101.9800:FMM_GESAMTPROJEKTSUMME">
    <vt:lpwstr/>
  </property>
  <property fmtid="{D5CDD505-2E9C-101B-9397-08002B2CF9AE}" pid="173" name="FSC#SAPConfigSettingsSC@101.9800:FMM_GESAMTPROJEKTSUMME_WORT">
    <vt:lpwstr/>
  </property>
  <property fmtid="{D5CDD505-2E9C-101B-9397-08002B2CF9AE}" pid="174" name="FSC#SAPConfigSettingsSC@101.9800:FMM_GESCHAEFTSZAHL">
    <vt:lpwstr/>
  </property>
  <property fmtid="{D5CDD505-2E9C-101B-9397-08002B2CF9AE}" pid="175" name="FSC#SAPConfigSettingsSC@101.9800:FMM_GRANTOR_ID">
    <vt:lpwstr/>
  </property>
  <property fmtid="{D5CDD505-2E9C-101B-9397-08002B2CF9AE}" pid="176" name="FSC#SAPConfigSettingsSC@101.9800:FMM_MITTELBINDUNG">
    <vt:lpwstr/>
  </property>
  <property fmtid="{D5CDD505-2E9C-101B-9397-08002B2CF9AE}" pid="177" name="FSC#SAPConfigSettingsSC@101.9800:FMM_MITTELVORBINDUNG">
    <vt:lpwstr/>
  </property>
  <property fmtid="{D5CDD505-2E9C-101B-9397-08002B2CF9AE}" pid="178" name="FSC#SAPConfigSettingsSC@101.9800:FMM_1_NACHTRAG">
    <vt:lpwstr/>
  </property>
  <property fmtid="{D5CDD505-2E9C-101B-9397-08002B2CF9AE}" pid="179" name="FSC#SAPConfigSettingsSC@101.9800:FMM_2_NACHTRAG">
    <vt:lpwstr/>
  </property>
  <property fmtid="{D5CDD505-2E9C-101B-9397-08002B2CF9AE}" pid="180" name="FSC#SAPConfigSettingsSC@101.9800:FMM_VERTRAG_FOERDERBARE_KOSTEN">
    <vt:lpwstr/>
  </property>
  <property fmtid="{D5CDD505-2E9C-101B-9397-08002B2CF9AE}" pid="181" name="FSC#SAPConfigSettingsSC@101.9800:FMM_VERTRAG_NICHT_FOERDERBARE_KOSTEN">
    <vt:lpwstr/>
  </property>
  <property fmtid="{D5CDD505-2E9C-101B-9397-08002B2CF9AE}" pid="182" name="FSC#SAPConfigSettingsSC@101.9800:FMM_SERVICE_ORG_TEXT">
    <vt:lpwstr/>
  </property>
  <property fmtid="{D5CDD505-2E9C-101B-9397-08002B2CF9AE}" pid="183" name="FSC#SAPConfigSettingsSC@101.9800:FMM_SERVICE_ORG_ID">
    <vt:lpwstr/>
  </property>
  <property fmtid="{D5CDD505-2E9C-101B-9397-08002B2CF9AE}" pid="184" name="FSC#SAPConfigSettingsSC@101.9800:FMM_SERVICE_ORG_SHORT">
    <vt:lpwstr/>
  </property>
  <property fmtid="{D5CDD505-2E9C-101B-9397-08002B2CF9AE}" pid="185" name="FSC#SAPConfigSettingsSC@101.9800:FMM_POSITIONS">
    <vt:lpwstr/>
  </property>
  <property fmtid="{D5CDD505-2E9C-101B-9397-08002B2CF9AE}" pid="186" name="FSC#SAPConfigSettingsSC@101.9800:FMM_POSITIONS_AGREEMENT">
    <vt:lpwstr/>
  </property>
  <property fmtid="{D5CDD505-2E9C-101B-9397-08002B2CF9AE}" pid="187" name="FSC#SAPConfigSettingsSC@101.9800:FMM_POSITIONS_APPLICATION">
    <vt:lpwstr/>
  </property>
  <property fmtid="{D5CDD505-2E9C-101B-9397-08002B2CF9AE}" pid="188" name="FSC#SAPConfigSettingsSC@101.9800:FMM_PROGRAM_ID">
    <vt:lpwstr/>
  </property>
  <property fmtid="{D5CDD505-2E9C-101B-9397-08002B2CF9AE}" pid="189" name="FSC#SAPConfigSettingsSC@101.9800:FMM_PROGRAM_NAME">
    <vt:lpwstr/>
  </property>
  <property fmtid="{D5CDD505-2E9C-101B-9397-08002B2CF9AE}" pid="190" name="FSC#SAPConfigSettingsSC@101.9800:FMM_VERTRAG_PROJEKTBESCHREIBUNG">
    <vt:lpwstr/>
  </property>
  <property fmtid="{D5CDD505-2E9C-101B-9397-08002B2CF9AE}" pid="191" name="FSC#SAPConfigSettingsSC@101.9800:FMM_PROJEKTZEITRAUM_BIS_PLUS_1M">
    <vt:lpwstr/>
  </property>
  <property fmtid="{D5CDD505-2E9C-101B-9397-08002B2CF9AE}" pid="192" name="FSC#SAPConfigSettingsSC@101.9800:FMM_PROJEKTZEITRAUM_BIS_PLUS_3M">
    <vt:lpwstr/>
  </property>
  <property fmtid="{D5CDD505-2E9C-101B-9397-08002B2CF9AE}" pid="193" name="FSC#SAPConfigSettingsSC@101.9800:FMM_PROJEKTZEITRAUM_VON">
    <vt:lpwstr/>
  </property>
  <property fmtid="{D5CDD505-2E9C-101B-9397-08002B2CF9AE}" pid="194" name="FSC#SAPConfigSettingsSC@101.9800:FMM_PROJEKTZEITRAUM_BIS">
    <vt:lpwstr/>
  </property>
  <property fmtid="{D5CDD505-2E9C-101B-9397-08002B2CF9AE}" pid="195" name="FSC#SAPConfigSettingsSC@101.9800:FMM_RECHTSGRUNDLAGE">
    <vt:lpwstr/>
  </property>
  <property fmtid="{D5CDD505-2E9C-101B-9397-08002B2CF9AE}" pid="196" name="FSC#SAPConfigSettingsSC@101.9800:FMM_RUECKFORDERUNGSGRUND">
    <vt:lpwstr/>
  </property>
  <property fmtid="{D5CDD505-2E9C-101B-9397-08002B2CF9AE}" pid="197" name="FSC#SAPConfigSettingsSC@101.9800:FMM_RUECK_FV">
    <vt:lpwstr/>
  </property>
  <property fmtid="{D5CDD505-2E9C-101B-9397-08002B2CF9AE}" pid="198" name="FSC#SAPConfigSettingsSC@101.9800:FMM_ABLEHNGRUND_SONSTIGES_TXT">
    <vt:lpwstr/>
  </property>
  <property fmtid="{D5CDD505-2E9C-101B-9397-08002B2CF9AE}" pid="199" name="FSC#SAPConfigSettingsSC@101.9800:FMM_VETRAG_SPEZIELLE_FOEDERBEDG">
    <vt:lpwstr/>
  </property>
  <property fmtid="{D5CDD505-2E9C-101B-9397-08002B2CF9AE}" pid="200" name="FSC#SAPConfigSettingsSC@101.9800:FMM_TURNUSARZT">
    <vt:lpwstr/>
  </property>
  <property fmtid="{D5CDD505-2E9C-101B-9397-08002B2CF9AE}" pid="201" name="FSC#SAPConfigSettingsSC@101.9800:FMM_VORGESCHLAGENER_BETRAG_WORT">
    <vt:lpwstr/>
  </property>
  <property fmtid="{D5CDD505-2E9C-101B-9397-08002B2CF9AE}" pid="202" name="FSC#SAPConfigSettingsSC@101.9800:FMM_WIRKUNGSZIELE_EVALUIERUNG">
    <vt:lpwstr/>
  </property>
  <property fmtid="{D5CDD505-2E9C-101B-9397-08002B2CF9AE}" pid="203" name="FSC#SAPConfigSettingsSC@101.9800:FMM_GRANTOR_TYPE">
    <vt:lpwstr/>
  </property>
  <property fmtid="{D5CDD505-2E9C-101B-9397-08002B2CF9AE}" pid="204" name="FSC#SAPConfigSettingsSC@101.9800:FMM_GRANTOR_TYPE_TEXT">
    <vt:lpwstr/>
  </property>
  <property fmtid="{D5CDD505-2E9C-101B-9397-08002B2CF9AE}" pid="205" name="FSC#SAPConfigSettingsSC@101.9800:FMM_XX_BUNDESLAND_MULTISELECT">
    <vt:lpwstr/>
  </property>
  <property fmtid="{D5CDD505-2E9C-101B-9397-08002B2CF9AE}" pid="206" name="FSC#SAPConfigSettingsSC@101.9800:FMM_XX_LGS_MULTISELECT">
    <vt:lpwstr/>
  </property>
  <property fmtid="{D5CDD505-2E9C-101B-9397-08002B2CF9AE}" pid="207" name="FSC#SAPConfigSettingsSC@101.9800:FMM_10_GP_DETAILBEZ">
    <vt:lpwstr/>
  </property>
  <property fmtid="{D5CDD505-2E9C-101B-9397-08002B2CF9AE}" pid="208" name="FSC#SAPConfigSettingsSC@101.9800:FMM_10_MONATLICHE_RATE_WAER">
    <vt:lpwstr/>
  </property>
  <property fmtid="{D5CDD505-2E9C-101B-9397-08002B2CF9AE}" pid="209" name="FSC#SAPConfigSettingsSC@101.9800:FMM_10_MONATLICHE_RATE">
    <vt:lpwstr/>
  </property>
  <property fmtid="{D5CDD505-2E9C-101B-9397-08002B2CF9AE}" pid="210" name="FSC#SAPConfigSettingsSC@101.9800:FMM_VEREINSREGISTERNUMMER">
    <vt:lpwstr/>
  </property>
  <property fmtid="{D5CDD505-2E9C-101B-9397-08002B2CF9AE}" pid="211" name="FSC#SAPConfigSettingsSC@101.9800:FMM_TRADEID">
    <vt:lpwstr/>
  </property>
  <property fmtid="{D5CDD505-2E9C-101B-9397-08002B2CF9AE}" pid="212" name="FSC#SAPConfigSettingsSC@101.9800:FMM_ERGAENZUNGSREGISTERNUMMER">
    <vt:lpwstr/>
  </property>
  <property fmtid="{D5CDD505-2E9C-101B-9397-08002B2CF9AE}" pid="213" name="FSC#SAPConfigSettingsSC@101.9800:FMM_SCHWERPUNKT">
    <vt:lpwstr/>
  </property>
  <property fmtid="{D5CDD505-2E9C-101B-9397-08002B2CF9AE}" pid="214" name="FSC#SAPConfigSettingsSC@101.9800:FMM_PROJEKT_ID">
    <vt:lpwstr/>
  </property>
  <property fmtid="{D5CDD505-2E9C-101B-9397-08002B2CF9AE}" pid="215" name="FSC#SAPConfigSettingsSC@101.9800:FMM_ANMERKUNG_PROJEKT">
    <vt:lpwstr/>
  </property>
  <property fmtid="{D5CDD505-2E9C-101B-9397-08002B2CF9AE}" pid="216" name="FSC#SAPConfigSettingsSC@101.9800:FMM_ANSPRECHPERSON">
    <vt:lpwstr/>
  </property>
  <property fmtid="{D5CDD505-2E9C-101B-9397-08002B2CF9AE}" pid="217" name="FSC#SAPConfigSettingsSC@101.9800:FMM_TELEFON_EMAIL">
    <vt:lpwstr/>
  </property>
  <property fmtid="{D5CDD505-2E9C-101B-9397-08002B2CF9AE}" pid="218" name="FSC#SAPConfigSettingsSC@101.9800:FMM_ANMERKUNG_ABRECHNUNGSFRIST">
    <vt:lpwstr/>
  </property>
  <property fmtid="{D5CDD505-2E9C-101B-9397-08002B2CF9AE}" pid="219" name="FSC#SAPConfigSettingsSC@101.9800:FMM_TEILNEHMERANZAHL">
    <vt:lpwstr/>
  </property>
  <property fmtid="{D5CDD505-2E9C-101B-9397-08002B2CF9AE}" pid="220" name="FSC#SAPConfigSettingsSC@101.9800:FMM_AUSLAND">
    <vt:lpwstr/>
  </property>
  <property fmtid="{D5CDD505-2E9C-101B-9397-08002B2CF9AE}" pid="221" name="FSC#SAPConfigSettingsSC@101.9800:FMM_00_BEANTR_BETRAG">
    <vt:lpwstr/>
  </property>
  <property fmtid="{D5CDD505-2E9C-101B-9397-08002B2CF9AE}" pid="222" name="FSC#SAPConfigSettingsSC@101.9800:FMM_SACHBEARBEITER">
    <vt:lpwstr/>
  </property>
  <property fmtid="{D5CDD505-2E9C-101B-9397-08002B2CF9AE}" pid="223" name="FSC#SAPConfigSettingsSC@101.9800:FMM_ABRECHNUNGSFRIST">
    <vt:lpwstr/>
  </property>
  <property fmtid="{D5CDD505-2E9C-101B-9397-08002B2CF9AE}" pid="224" name="FSC#COOSYSTEM@1.1:Container">
    <vt:lpwstr>COO.3000.106.14.3116425</vt:lpwstr>
  </property>
  <property fmtid="{D5CDD505-2E9C-101B-9397-08002B2CF9AE}" pid="225" name="FSC#FSCFOLIO@1.1001:docpropproject">
    <vt:lpwstr/>
  </property>
  <property fmtid="{D5CDD505-2E9C-101B-9397-08002B2CF9AE}" pid="226" name="FSC$NOPARSEFILE">
    <vt:bool>true</vt:bool>
  </property>
</Properties>
</file>